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15" yWindow="315" windowWidth="19830" windowHeight="7080"/>
  </bookViews>
  <sheets>
    <sheet name="Záradék" sheetId="13" r:id="rId1"/>
    <sheet name="Összesítő" sheetId="12" r:id="rId2"/>
    <sheet name="Zsaluzás és állványozás" sheetId="14" r:id="rId3"/>
    <sheet name="Irtás, föld- és sziklamunka" sheetId="15" r:id="rId4"/>
    <sheet name="Helyszíni beton és vasbeton mun" sheetId="19" r:id="rId5"/>
    <sheet name="Ácsmunka" sheetId="9" r:id="rId6"/>
    <sheet name="Vakolás és rabicolás" sheetId="8" r:id="rId7"/>
    <sheet name="Égéstermék elvezető berendezése" sheetId="7" r:id="rId8"/>
    <sheet name="Tetőfedés" sheetId="6" r:id="rId9"/>
    <sheet name="Burkolás" sheetId="18" r:id="rId10"/>
    <sheet name="Bádogozás" sheetId="5" r:id="rId11"/>
    <sheet name="Asztalosszerkezetek elhelyezése" sheetId="4" r:id="rId12"/>
    <sheet name="Lakatos szerkezetek" sheetId="20" r:id="rId13"/>
    <sheet name="Felületképzés (festés, mázolás," sheetId="1" r:id="rId14"/>
    <sheet name="Szigetelés" sheetId="17" r:id="rId15"/>
    <sheet name="Elektromos energia ellátás, vil" sheetId="2" r:id="rId16"/>
    <sheet name="Általános épületgépészeti szere" sheetId="3" r:id="rId17"/>
  </sheets>
  <externalReferences>
    <externalReference r:id="rId18"/>
  </externalReferences>
  <definedNames>
    <definedName name="_xlnm._FilterDatabase" localSheetId="4" hidden="1">'Helyszíni beton és vasbeton mun'!$A$1:$Y$10</definedName>
    <definedName name="Könyvtár">'[1]Erősáram 1-es épület'!#REF!</definedName>
    <definedName name="_xlnm.Print_Area" localSheetId="5">Ácsmunka!$A$1:$I$15</definedName>
    <definedName name="_xlnm.Print_Area" localSheetId="4">'Helyszíni beton és vasbeton mun'!$A$1:$Y$10</definedName>
    <definedName name="_xlnm.Print_Area" localSheetId="0">Záradék!$A$1:$E$34</definedName>
  </definedNames>
  <calcPr calcId="125725"/>
</workbook>
</file>

<file path=xl/calcChain.xml><?xml version="1.0" encoding="utf-8"?>
<calcChain xmlns="http://schemas.openxmlformats.org/spreadsheetml/2006/main">
  <c r="I16" i="5"/>
  <c r="H16"/>
  <c r="I18"/>
  <c r="H18"/>
  <c r="I6"/>
  <c r="H6"/>
  <c r="I14"/>
  <c r="H14"/>
  <c r="I8"/>
  <c r="H8"/>
  <c r="H15" i="4" l="1"/>
  <c r="I15"/>
  <c r="I9" i="8" l="1"/>
  <c r="H9"/>
  <c r="I4" i="20" l="1"/>
  <c r="H4"/>
  <c r="I2"/>
  <c r="H2"/>
  <c r="I3" i="17"/>
  <c r="H3"/>
  <c r="I20" i="4"/>
  <c r="H20"/>
  <c r="I22"/>
  <c r="H22"/>
  <c r="I18"/>
  <c r="H18"/>
  <c r="I13" i="18"/>
  <c r="H13"/>
  <c r="I11"/>
  <c r="H11"/>
  <c r="I9"/>
  <c r="H9"/>
  <c r="H2"/>
  <c r="I2"/>
  <c r="H3" i="15"/>
  <c r="I3"/>
  <c r="Y7" i="19"/>
  <c r="X7"/>
  <c r="U7"/>
  <c r="T7"/>
  <c r="Q7"/>
  <c r="P7"/>
  <c r="M7"/>
  <c r="L7"/>
  <c r="I7"/>
  <c r="H7"/>
  <c r="Y5"/>
  <c r="X5"/>
  <c r="U5"/>
  <c r="T5"/>
  <c r="Q5"/>
  <c r="P5"/>
  <c r="M5"/>
  <c r="L5"/>
  <c r="I5"/>
  <c r="H5"/>
  <c r="Y3"/>
  <c r="X3"/>
  <c r="U3"/>
  <c r="T3"/>
  <c r="T9" s="1"/>
  <c r="Q3"/>
  <c r="Q9" s="1"/>
  <c r="P3"/>
  <c r="M3"/>
  <c r="L3"/>
  <c r="I3"/>
  <c r="H3"/>
  <c r="I5" i="9"/>
  <c r="H5"/>
  <c r="P9" i="19" l="1"/>
  <c r="I6" i="20"/>
  <c r="C12" i="12" s="1"/>
  <c r="H6" i="20"/>
  <c r="B12" i="12" s="1"/>
  <c r="I9" i="19"/>
  <c r="C4" i="12" s="1"/>
  <c r="H9" i="19"/>
  <c r="B4" i="12" s="1"/>
  <c r="L9" i="19"/>
  <c r="U9"/>
  <c r="M9"/>
  <c r="Y9"/>
  <c r="H5" i="15"/>
  <c r="X9" i="19"/>
  <c r="M10"/>
  <c r="Q10"/>
  <c r="U10"/>
  <c r="Y10"/>
  <c r="L10"/>
  <c r="P10"/>
  <c r="T10"/>
  <c r="X10"/>
  <c r="H5" i="1" l="1"/>
  <c r="I5"/>
  <c r="I13" i="9"/>
  <c r="H13"/>
  <c r="I7" i="18"/>
  <c r="H7"/>
  <c r="I4"/>
  <c r="H4"/>
  <c r="I5" i="15"/>
  <c r="C3" i="12" s="1"/>
  <c r="B3"/>
  <c r="H2" i="14"/>
  <c r="I5"/>
  <c r="H5"/>
  <c r="I2"/>
  <c r="I2" i="3"/>
  <c r="I4" s="1"/>
  <c r="C16" i="12" s="1"/>
  <c r="H2" i="3"/>
  <c r="H4" s="1"/>
  <c r="B16" i="12" s="1"/>
  <c r="I2" i="2"/>
  <c r="I4" s="1"/>
  <c r="C15" i="12" s="1"/>
  <c r="H2" i="2"/>
  <c r="H4" s="1"/>
  <c r="B15" i="12" s="1"/>
  <c r="I2" i="1"/>
  <c r="H2"/>
  <c r="I12" i="4"/>
  <c r="H12"/>
  <c r="I9"/>
  <c r="H9"/>
  <c r="I6"/>
  <c r="H6"/>
  <c r="I4"/>
  <c r="H4"/>
  <c r="I2"/>
  <c r="H2"/>
  <c r="I12" i="5"/>
  <c r="H12"/>
  <c r="I10"/>
  <c r="H10"/>
  <c r="I4"/>
  <c r="H4"/>
  <c r="I2"/>
  <c r="H2"/>
  <c r="I4" i="6"/>
  <c r="H4"/>
  <c r="I2"/>
  <c r="H2"/>
  <c r="I2" i="7"/>
  <c r="I4" s="1"/>
  <c r="C7" i="12" s="1"/>
  <c r="H2" i="7"/>
  <c r="H4" s="1"/>
  <c r="B7" i="12" s="1"/>
  <c r="I7" i="8"/>
  <c r="H7"/>
  <c r="I4"/>
  <c r="H4"/>
  <c r="I2"/>
  <c r="H2"/>
  <c r="I11" i="9"/>
  <c r="H11"/>
  <c r="I9"/>
  <c r="H9"/>
  <c r="I7"/>
  <c r="H7"/>
  <c r="I3"/>
  <c r="H3"/>
  <c r="H20" i="5" l="1"/>
  <c r="B10" i="12" s="1"/>
  <c r="I15" i="18"/>
  <c r="C9" i="12" s="1"/>
  <c r="H7" i="14"/>
  <c r="B2" i="12" s="1"/>
  <c r="H15" i="18"/>
  <c r="B9" i="12" s="1"/>
  <c r="H6" i="6"/>
  <c r="B8" i="12" s="1"/>
  <c r="H11" i="8"/>
  <c r="B6" i="12" s="1"/>
  <c r="H24" i="4"/>
  <c r="B11" i="12" s="1"/>
  <c r="I7" i="1"/>
  <c r="C13" i="12" s="1"/>
  <c r="I5" i="17"/>
  <c r="C14" i="12" s="1"/>
  <c r="I7" i="14"/>
  <c r="C2" i="12" s="1"/>
  <c r="I11" i="8"/>
  <c r="C6" i="12" s="1"/>
  <c r="H15" i="9"/>
  <c r="B5" i="12" s="1"/>
  <c r="I24" i="4"/>
  <c r="C11" i="12" s="1"/>
  <c r="H7" i="1"/>
  <c r="B13" i="12" s="1"/>
  <c r="H5" i="17"/>
  <c r="B14" i="12" s="1"/>
  <c r="I6" i="6"/>
  <c r="C8" i="12" s="1"/>
  <c r="I20" i="5"/>
  <c r="C10" i="12" s="1"/>
  <c r="I15" i="9"/>
  <c r="C5" i="12" s="1"/>
  <c r="C17" l="1"/>
  <c r="D24" i="13" s="1"/>
  <c r="D25" s="1"/>
  <c r="B17" i="12"/>
  <c r="C24" i="13" l="1"/>
  <c r="C25" s="1"/>
  <c r="C26" s="1"/>
  <c r="C27" s="1"/>
  <c r="C28" s="1"/>
</calcChain>
</file>

<file path=xl/sharedStrings.xml><?xml version="1.0" encoding="utf-8"?>
<sst xmlns="http://schemas.openxmlformats.org/spreadsheetml/2006/main" count="376" uniqueCount="164">
  <si>
    <t>Munkanem megnevezése</t>
  </si>
  <si>
    <t>Anyag összege</t>
  </si>
  <si>
    <t>Díj összege</t>
  </si>
  <si>
    <t>Ssz.</t>
  </si>
  <si>
    <t>Tételszám</t>
  </si>
  <si>
    <t>Tétel szövege</t>
  </si>
  <si>
    <t>Menny.</t>
  </si>
  <si>
    <t>Egység</t>
  </si>
  <si>
    <t>Anyag egységár</t>
  </si>
  <si>
    <t>Díj egységre</t>
  </si>
  <si>
    <t>Anyag összesen</t>
  </si>
  <si>
    <t>Díj összesen</t>
  </si>
  <si>
    <t>db</t>
  </si>
  <si>
    <t>Munkanem összesen:</t>
  </si>
  <si>
    <t>m</t>
  </si>
  <si>
    <t>m2</t>
  </si>
  <si>
    <t>Tetőlécezés bontása bármely kettős cserépfedés alatt</t>
  </si>
  <si>
    <t>35-002-1-0113021</t>
  </si>
  <si>
    <t>Fóliaterítés és -felerősítés 10 cm-es átfedéssel MASTERPLAST Isoflex Classic PP szövet alapú tetőfólia magas szakítószilárdsággal mérsékelten hővisszaverő felülettel, W1, Cikkszám: 0205-00015000</t>
  </si>
  <si>
    <t>Tetőlécezés hornyolt cserépfedés alá Fenyő tetőléc 3-6,5 m 24x50 mm</t>
  </si>
  <si>
    <t>Faanyag gomba és rovarkártevő elleni megelőző védelme merítéses, bemártásos fürösztéses technológiával felhordott anyaggal PANNON-PROTECT WOLMANIT CX-H200 cc. beltéri faanyagvédő szer koncentrátum, kékes zöld</t>
  </si>
  <si>
    <t>Ácsmunka</t>
  </si>
  <si>
    <t>Vakolat leverése szükséges mértékben, illetve 1,00 m magasságig oldalfalról vagy mennyezetről 1,5 cm vastagságig falazó, cementes mészhabarcs</t>
  </si>
  <si>
    <t xml:space="preserve">Szellőző, falszárító felújító vakolat készítése, erős (magas) só és nedvességtartalom esetén WTA rendszerben, kézi felhordással, szárazhabarcsból, felületelőkészítéssel (alapozó, előfröcskölő, gúz), alsó, felső vakolatréteggel, összesen 3 cm vastagságban </t>
  </si>
  <si>
    <t>Javító-szárító kiegyenlítővakolat  Javító-szárító alapvakolat</t>
  </si>
  <si>
    <t>36-012-3-0148698</t>
  </si>
  <si>
    <t>Falszárító, felújító vakolaton simítóvakolat készítése, 5 mm vastagságban Javító-szárító felsővakolat</t>
  </si>
  <si>
    <t>Vakolás és rabicolás</t>
  </si>
  <si>
    <t>Kémények bontása, tetőn kívül</t>
  </si>
  <si>
    <r>
      <t>m</t>
    </r>
    <r>
      <rPr>
        <vertAlign val="superscript"/>
        <sz val="10"/>
        <color indexed="8"/>
        <rFont val="Times New Roman CE"/>
        <charset val="238"/>
      </rPr>
      <t>3</t>
    </r>
  </si>
  <si>
    <t>Égéstermék elvezető berendezések</t>
  </si>
  <si>
    <t>41-003-101.1.1.1-0115001</t>
  </si>
  <si>
    <t>Egyszeres fedés sajtolt égetett agyag tetőcserepekkel, gyártótól és típustól független, rögzítés nélkül, 25-30° tetőhajlásszög között TONDACH kerámia alapcserép, 25,5x40 cm, téglavörös</t>
  </si>
  <si>
    <t>Tetőfedés</t>
  </si>
  <si>
    <t>Függőereszcsatorna bontása, 50 cm kiterített szélességig</t>
  </si>
  <si>
    <t>Lefolyó csatorna bontása 50 cm kiterített szélességig</t>
  </si>
  <si>
    <t>43-002-11.1-0147184</t>
  </si>
  <si>
    <t>Bádogozás</t>
  </si>
  <si>
    <t>Asztalosszerkezetek elhelyezése</t>
  </si>
  <si>
    <t>tétel</t>
  </si>
  <si>
    <t>Speciális műanyag-diszperziós kötőanyagú falfestés, erősen szennyezett, füst,-nikotinfoltos falfelületen, vizes bázisú falfesték rendszerrel, fehér színben, vakolaton, két rétegben, tagolatlan sima felületen Caparol Isodeck műanyag diszperziós belső</t>
  </si>
  <si>
    <t>falfesték, fehér, Caparol fehér szigetelő alapozóval</t>
  </si>
  <si>
    <t>Felületképzés (festés, mázolás, tapétázás, korrózióvédelem)</t>
  </si>
  <si>
    <t>Elektromos energia ellátás, világítás</t>
  </si>
  <si>
    <t>80-001-1.2.1.1.1-0091808</t>
  </si>
  <si>
    <t>Általános épületgépészeti szerelés</t>
  </si>
  <si>
    <t>Összesen:</t>
  </si>
  <si>
    <t xml:space="preserve">Név : Kincsem Park                     </t>
  </si>
  <si>
    <t xml:space="preserve">                                       </t>
  </si>
  <si>
    <t>Cím : 1011-Budapest, Albertírsai út 2-4</t>
  </si>
  <si>
    <t xml:space="preserve"> Szám         :.............           </t>
  </si>
  <si>
    <t xml:space="preserve"> KSH besorolás:.....................   </t>
  </si>
  <si>
    <t xml:space="preserve"> Teljesítés:20.. év...........hó...nap </t>
  </si>
  <si>
    <t xml:space="preserve">A munka leírása:                       </t>
  </si>
  <si>
    <t xml:space="preserve">KINCSEM PARK,                                                                 </t>
  </si>
  <si>
    <t xml:space="preserve">                                                                              </t>
  </si>
  <si>
    <t xml:space="preserve">Készült:                                                                      </t>
  </si>
  <si>
    <t>Megnevezés</t>
  </si>
  <si>
    <t>Anyagköltség</t>
  </si>
  <si>
    <t>Díjköltség</t>
  </si>
  <si>
    <t>1. Építmény közvetlen költségei</t>
  </si>
  <si>
    <t>1.1 Közvetlen önköltség összesen</t>
  </si>
  <si>
    <t>2.1 ÁFA vetítési alap</t>
  </si>
  <si>
    <t>2.2 Áfa</t>
  </si>
  <si>
    <t>3.  A munka ára</t>
  </si>
  <si>
    <t>Aláírás</t>
  </si>
  <si>
    <t>Zsaluzás és állványozás</t>
  </si>
  <si>
    <t>Irtás, föld- és sziklamunka</t>
  </si>
  <si>
    <r>
      <t>Homlokzati csőállvány állítása állványcsőből mint munkaállvány, szintenkénti pallóterítéssel, korláttal, lábdeszkával, kétlábas, 0,60-0,90 m padlószélességgel, munkapadló távolság 2,00 m, 2,00 kN/m</t>
    </r>
    <r>
      <rPr>
        <vertAlign val="superscript"/>
        <sz val="10"/>
        <color indexed="8"/>
        <rFont val="Times New Roman CE"/>
        <charset val="238"/>
      </rPr>
      <t>2</t>
    </r>
    <r>
      <rPr>
        <sz val="10"/>
        <color indexed="8"/>
        <rFont val="Times New Roman CE"/>
        <charset val="238"/>
      </rPr>
      <t xml:space="preserve"> terhelhetőséggel, állványépítés MSZ és</t>
    </r>
  </si>
  <si>
    <t>Védőfüggöny szerelése állványszerkezetre, műanyag hálóból</t>
  </si>
  <si>
    <r>
      <t>Építési törmelék konténeres elszállítása, lerakása, lerakóhelyi díjjal, 7,0 m</t>
    </r>
    <r>
      <rPr>
        <vertAlign val="superscript"/>
        <sz val="10"/>
        <color indexed="8"/>
        <rFont val="Times New Roman CE"/>
        <charset val="238"/>
      </rPr>
      <t>3</t>
    </r>
    <r>
      <rPr>
        <sz val="10"/>
        <color indexed="8"/>
        <rFont val="Times New Roman CE"/>
        <charset val="238"/>
      </rPr>
      <t>-es konténerbe</t>
    </r>
  </si>
  <si>
    <t>Tetőfedés bontása (bármely rendszerű)</t>
  </si>
  <si>
    <t>15-012-006.1</t>
  </si>
  <si>
    <t>alkalmazástechnikai kézikönyv szerint, 6,00 m munkapadló magasságig</t>
  </si>
  <si>
    <t>15-012-025.1</t>
  </si>
  <si>
    <t>21-011-011.5</t>
  </si>
  <si>
    <t>35-000-002.2</t>
  </si>
  <si>
    <t>35-003-001.1-0410022</t>
  </si>
  <si>
    <t>35-011-001.1.2-0251505</t>
  </si>
  <si>
    <t>36-000-001.1.1</t>
  </si>
  <si>
    <t>36-012-002.2.1.1-0148696</t>
  </si>
  <si>
    <t>37-000-001.2</t>
  </si>
  <si>
    <t>41-000-004</t>
  </si>
  <si>
    <t>43-000-001</t>
  </si>
  <si>
    <t>43-000-005</t>
  </si>
  <si>
    <t>43-002-001.1-0147122</t>
  </si>
  <si>
    <t>47-011-031.1.1-0159505</t>
  </si>
  <si>
    <t>71-002-001.1-0000001</t>
  </si>
  <si>
    <t>44-000-001.1</t>
  </si>
  <si>
    <t>44-000-001.2</t>
  </si>
  <si>
    <t>Fa beltéri nyílászárók
elhelyezése, előre kihagyott falnyílásba, utólagos elhelyezéssel, tömítés nélkül,(szerelvényezve, finom beállítással),
MDF vagy keményhéjszerkezetes ajtó,</t>
  </si>
  <si>
    <t>6,01-10,00 m kerület között
ConTacTrade kanadai beltéri kazettás ajtó, tele lemezelt, egyszárnyú, MDF tokkal, kilincs nélkül, 100x210 cm</t>
  </si>
  <si>
    <t>44-001-001.1.1.2-0131036</t>
  </si>
  <si>
    <t>Szigetelés</t>
  </si>
  <si>
    <t xml:space="preserve">SZÁLLÁSÉPÜLET felújítása                                                   </t>
  </si>
  <si>
    <t xml:space="preserve">Költségvetés főösszesítő </t>
  </si>
  <si>
    <t>Padlóburkolat készítése, beltérben,
tégla, beton, vakolt alapfelületen,
gres, kőporcelán lappal,</t>
  </si>
  <si>
    <t>kötésben vagy hálósan, 3-5 mm vtg. ragasztóba rakva, 1-10 mm fugaszéleséggel,
20x20 - 40x40 cm közötti lapmérettel
MUREXIN FSZ finomkőlap és gres ragasztó, fugázó, fehér</t>
  </si>
  <si>
    <t>42-022-001.1.1.2.1.1-0314061</t>
  </si>
  <si>
    <t>42-042-005.1.1-0312119</t>
  </si>
  <si>
    <t>Burkolás</t>
  </si>
  <si>
    <t>35-004-001.3</t>
  </si>
  <si>
    <t>Deszkázás
ereszdeszkázás gyalult, hornyolt deszkával, hajópadlóval</t>
  </si>
  <si>
    <t>47-031-003.12.2.1-0152820</t>
  </si>
  <si>
    <t>Külső fafelületek
lazúrozása, gyalult felületen, oldószeres lazúrral,két rétegben, tagolatlan felületen
Sadolin Extra vastaglazúr, színtelen,EAN: 5992453081277</t>
  </si>
  <si>
    <t>m3</t>
  </si>
  <si>
    <t>35-001-1.5-0680041</t>
  </si>
  <si>
    <t>Épületen belüli elektromos vezetékrendszer bontása, újra veztékelése, méréssel, fogyasztási helyek kipítésével, világítás kiépítésável elektromos fűtési rendszerrel kompletten</t>
  </si>
  <si>
    <t>Jászai</t>
  </si>
  <si>
    <t>Fémszerkezet</t>
  </si>
  <si>
    <t>Tomku</t>
  </si>
  <si>
    <t>Hunturul</t>
  </si>
  <si>
    <t>31-000-13.2</t>
  </si>
  <si>
    <t>Beton aljzatok, járdák bontása 10 cm vastagságig, kavicsbetonból, salakbetonból</t>
  </si>
  <si>
    <t>31-001-2-0452004</t>
  </si>
  <si>
    <t>Hegesztett betonacél háló szerelése tartószerkezetbe FERALPI 8K1515 építési síkháló; 5,00 x 2,15 m; 150 x 150 mm osztással Ø 8,00 / 8,00 BHB55.50</t>
  </si>
  <si>
    <t>t</t>
  </si>
  <si>
    <t>31-030-11.2.1.1-0012110</t>
  </si>
  <si>
    <t>Beton aljzat készítése mixer betonból, kisgépes, betonszivattyú továbbítással és kézi bedolgozással, léccel lehúzva, kavicsbetonból, C 8/10 - C 16/20 kissé képlékeny konzisztenciájú betonból, 10 cm vastagságig C8/10 - XN(H) kissé képlékeny kavicsbeton keverék CEM 32,5 pc. Dmax = 16 mm, m = 6,3 finomsági modulussal</t>
  </si>
  <si>
    <t>Helyszíni beton és vasbeton munka</t>
  </si>
  <si>
    <t>48-013-12.1</t>
  </si>
  <si>
    <t>Laminált padló fektetése,
kiegyenlített aljzatra,
telibe ragasztva (mechanikus illesztésű))
Tarkett Smart AC4 kopásáll. laminált burkolat, 8 mm vtg., 19,2 cm x 129,2 cm 20 szín</t>
  </si>
  <si>
    <t>42-012-001.1.3.2.1.1-0314058</t>
  </si>
  <si>
    <t>Szigetelés
Üzemi és használati víz elleni bevonatszigetelések
Üzemi-használati víz elleni, víznyomásnak nem kitett helyzetű, kerámia vagy GRES lapburkolat alattifüggőleges falszigetelés bevonatszigeteléssel,két rétegben,
minimum 1,0 mm száraz rétegvastagságú, kétkomponensűún. "folyékony fóliával" (rugalmas műanyagdiszperzió)glettvassal vagy hengerrel felhordva
KEMIKÁL SORIFLEX 2K folyékony fólia kül- és beltérre, flexibilis, fagyálló</t>
  </si>
  <si>
    <t xml:space="preserve"> Készítette   :    </t>
  </si>
  <si>
    <t xml:space="preserve"> Kelt:      2016. év január hó    . nap</t>
  </si>
  <si>
    <t>K42-090-1.9</t>
  </si>
  <si>
    <t>Tégla falburkolat javítása, fugázás pótlása, előirányzat: a teljes felület 20%-a</t>
  </si>
  <si>
    <t>M42-090-9.2.3</t>
  </si>
  <si>
    <t>Kőburkolatok javítása, felfrissítése csiszolással, márvány zabcsésze</t>
  </si>
  <si>
    <t>42-091-1.1</t>
  </si>
  <si>
    <t>Faragott kő és téglaburkolat tisztítása; Falburkoló téglából falazott falburkolat tisztítása JOS eljárással, 2.2-2.5 bar üstnyomással</t>
  </si>
  <si>
    <t>K44-090-100</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</si>
  <si>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 istálló kapuk: 142-144/306-310 cm, istálló kapu</t>
  </si>
  <si>
    <t>Lakatos szerkezetek</t>
  </si>
  <si>
    <t>K45-090-100</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</si>
  <si>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83/68-74 cm, box ablak</t>
  </si>
  <si>
    <t>Rácsok, korlátok, kerítések felújítása, javítása, idomacél rács vagy korlát, a szerkezet szükség szerinti javítása, hiányzó elemek pótlása, a felület rozsdamentesítése, korróziógátló alapozása, közbenső és fedőmázolása, lépcsőkorlát</t>
  </si>
  <si>
    <t>Fal- , pillér- és oszlopburkolat készítése beltérben, kenhető szigetelésre, gres, kőporcelán lappal, kötésben vagy hálósan, 3-5 mm vtg. ragasztóba rakva, 1-10 mm fugaszéleséggel, 20x20 - 40x40 cm közötti lapmérettel</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</si>
  <si>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</si>
  <si>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</si>
  <si>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r>
      <t>Fa tetőszerkezetek szükség szerinti cseréje bármely rendszerben faragott (fűrészelt) fából, 0,037-0,042 m</t>
    </r>
    <r>
      <rPr>
        <vertAlign val="superscript"/>
        <sz val="10"/>
        <color indexed="8"/>
        <rFont val="Times New Roman CE"/>
        <charset val="238"/>
      </rPr>
      <t>3</t>
    </r>
    <r>
      <rPr>
        <sz val="10"/>
        <color indexed="8"/>
        <rFont val="Times New Roman CE"/>
        <charset val="238"/>
      </rPr>
      <t>/m</t>
    </r>
    <r>
      <rPr>
        <vertAlign val="superscript"/>
        <sz val="10"/>
        <color indexed="8"/>
        <rFont val="Times New Roman CE"/>
        <charset val="238"/>
      </rPr>
      <t>2</t>
    </r>
    <r>
      <rPr>
        <sz val="10"/>
        <color indexed="8"/>
        <rFont val="Times New Roman CE"/>
        <charset val="238"/>
      </rPr>
      <t xml:space="preserve"> bedolgozott famennyiség között bontással együtt Fűrészelt gerenda 150x200-300x300 mm 3-6.5 m I.o.</t>
    </r>
  </si>
  <si>
    <r>
      <t>Fa nyílászáró szerkezetek bontása,  ajtó, ablak vagy kapu, 2,00 m</t>
    </r>
    <r>
      <rPr>
        <vertAlign val="superscript"/>
        <sz val="10"/>
        <color indexed="8"/>
        <rFont val="Times New Roman"/>
        <family val="1"/>
        <charset val="238"/>
      </rPr>
      <t>2</t>
    </r>
    <r>
      <rPr>
        <sz val="10"/>
        <color indexed="8"/>
        <rFont val="Times New Roman"/>
        <family val="1"/>
        <charset val="238"/>
      </rPr>
      <t>-ig</t>
    </r>
  </si>
  <si>
    <r>
      <t>m</t>
    </r>
    <r>
      <rPr>
        <vertAlign val="superscript"/>
        <sz val="10"/>
        <color indexed="8"/>
        <rFont val="Times New Roman"/>
        <family val="1"/>
        <charset val="238"/>
      </rPr>
      <t>2</t>
    </r>
  </si>
  <si>
    <r>
      <t>Fa nyílászáró szerkezetek bontása,  ajtó, ablak vagy kapu, 2,01-4,00 m</t>
    </r>
    <r>
      <rPr>
        <vertAlign val="superscript"/>
        <sz val="10"/>
        <color indexed="8"/>
        <rFont val="Times New Roman"/>
        <family val="1"/>
        <charset val="238"/>
      </rPr>
      <t>2</t>
    </r>
    <r>
      <rPr>
        <sz val="10"/>
        <color indexed="8"/>
        <rFont val="Times New Roman"/>
        <family val="1"/>
        <charset val="238"/>
      </rPr>
      <t xml:space="preserve"> között</t>
    </r>
  </si>
  <si>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t>
  </si>
  <si>
    <t>kétszárnyú nyíló ablak,  méret: 120 x 150 cm</t>
  </si>
  <si>
    <t xml:space="preserve">befelé nyíló üvegezett bejárati ajtó,  mérete: 140 x 230 cm
</t>
  </si>
  <si>
    <t xml:space="preserve"> kétszárnyú nyíló ablak,  méret: 120 x 220 cm</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</si>
  <si>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istálló kapuk: 138/160 cm, szénaledobó ajtó</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</si>
  <si>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deszkázatos tolópanelek: 130/247 cm, deszkázatos tolópanel (box)</t>
  </si>
  <si>
    <t>Épületgépészeti rendszer teljes cseréje,  1db zuhanyzó, 1 db mosdó, 1db wc  kiépítésével</t>
  </si>
  <si>
    <t xml:space="preserve">Függőereszcsatorna szerelése, félkörszelvényű, bármilyen kiterített szélességben, festett horganyzottlemezből  33-as függőereszcsatorna, 0,5 mm/4 m, félkörszelvényű, </t>
  </si>
  <si>
    <t xml:space="preserve">Lefolyócső szerelése kör keresztmetszettel, bármilyen kiterített szélességgel,festett horganyzottlemezből  100-as lefolyócső, 0,5 mm/m, körszelvényű, </t>
  </si>
  <si>
    <t>Falfedések egy vagy két vízorros, hajlatbádog bontása,100 cm kiterített szélességig</t>
  </si>
  <si>
    <t>43-000-8</t>
  </si>
  <si>
    <t>43-003-001.1.2.2-0993251</t>
  </si>
  <si>
    <t>Szegélyek, párkány könyöklő bontása, 100 cm kiterített szélességig</t>
  </si>
  <si>
    <t>43-000-7</t>
  </si>
  <si>
    <t>Ereszszegély tüzihorganyzott acél + műanyag bevonat, 0,5 mm vtg., standard színben, Ksz: 50 cm</t>
  </si>
  <si>
    <t>43-003-007.2.2.1-0993254</t>
  </si>
  <si>
    <t>Hajlatbádog tüzihorganyzott acél + műanyag bevonat, 0,5 mm vtg.,standard színben, Ksz: 65 cm</t>
  </si>
  <si>
    <t xml:space="preserve">43-003-005.1.2.1-0993248 </t>
  </si>
  <si>
    <t>Kéményszegély tüzihorganyzott acél + műanyag bevonat, 0,5 mm vtg., standard színben, Ksz: 33 cm</t>
  </si>
</sst>
</file>

<file path=xl/styles.xml><?xml version="1.0" encoding="utf-8"?>
<styleSheet xmlns="http://schemas.openxmlformats.org/spreadsheetml/2006/main">
  <numFmts count="1">
    <numFmt numFmtId="164" formatCode="#,##0\ _F_t"/>
  </numFmts>
  <fonts count="42">
    <font>
      <sz val="11"/>
      <color theme="1"/>
      <name val="Calibri"/>
      <family val="2"/>
      <charset val="238"/>
      <scheme val="minor"/>
    </font>
    <font>
      <sz val="10"/>
      <color indexed="8"/>
      <name val="Times New Roman CE"/>
      <charset val="238"/>
    </font>
    <font>
      <vertAlign val="superscript"/>
      <sz val="10"/>
      <color indexed="8"/>
      <name val="Times New Roman CE"/>
      <charset val="238"/>
    </font>
    <font>
      <b/>
      <sz val="10"/>
      <name val="Times New Roman CE"/>
      <charset val="238"/>
    </font>
    <font>
      <sz val="10"/>
      <name val="Times New Roman CE"/>
      <charset val="238"/>
    </font>
    <font>
      <sz val="10"/>
      <color theme="1"/>
      <name val="Times New Roman CE"/>
      <charset val="238"/>
    </font>
    <font>
      <b/>
      <sz val="10"/>
      <color theme="1"/>
      <name val="Times New Roman CE"/>
      <charset val="238"/>
    </font>
    <font>
      <sz val="12"/>
      <color theme="1"/>
      <name val="Times New Roman"/>
      <family val="1"/>
      <charset val="238"/>
    </font>
    <font>
      <b/>
      <sz val="12"/>
      <color theme="1"/>
      <name val="Times New Roman"/>
      <family val="1"/>
      <charset val="238"/>
    </font>
    <font>
      <sz val="10"/>
      <color rgb="FFFF0000"/>
      <name val="Times New Roman CE"/>
      <charset val="238"/>
    </font>
    <font>
      <u/>
      <sz val="11"/>
      <color theme="10"/>
      <name val="Calibri"/>
      <family val="2"/>
      <charset val="238"/>
    </font>
    <font>
      <sz val="10"/>
      <color indexed="8"/>
      <name val="Times New Roman CE"/>
      <family val="1"/>
      <charset val="238"/>
    </font>
    <font>
      <sz val="11"/>
      <color indexed="8"/>
      <name val="Calibri"/>
      <family val="2"/>
      <charset val="238"/>
    </font>
    <font>
      <sz val="10"/>
      <name val="Times New Roman CE"/>
      <family val="1"/>
      <charset val="238"/>
    </font>
    <font>
      <b/>
      <sz val="10"/>
      <color indexed="8"/>
      <name val="Times New Roman CE"/>
      <family val="1"/>
      <charset val="238"/>
    </font>
    <font>
      <b/>
      <sz val="10"/>
      <name val="Times New Roman CE"/>
      <family val="1"/>
      <charset val="238"/>
    </font>
    <font>
      <sz val="10"/>
      <name val="Arial"/>
      <family val="2"/>
      <charset val="238"/>
    </font>
    <font>
      <sz val="11"/>
      <color indexed="9"/>
      <name val="Calibri"/>
      <family val="2"/>
      <charset val="238"/>
    </font>
    <font>
      <sz val="11"/>
      <color indexed="62"/>
      <name val="Calibri"/>
      <family val="2"/>
      <charset val="238"/>
    </font>
    <font>
      <b/>
      <sz val="18"/>
      <color indexed="56"/>
      <name val="Cambria"/>
      <family val="2"/>
      <charset val="238"/>
    </font>
    <font>
      <b/>
      <sz val="15"/>
      <color indexed="56"/>
      <name val="Calibri"/>
      <family val="2"/>
      <charset val="238"/>
    </font>
    <font>
      <b/>
      <sz val="13"/>
      <color indexed="56"/>
      <name val="Calibri"/>
      <family val="2"/>
      <charset val="238"/>
    </font>
    <font>
      <b/>
      <sz val="11"/>
      <color indexed="56"/>
      <name val="Calibri"/>
      <family val="2"/>
      <charset val="238"/>
    </font>
    <font>
      <b/>
      <sz val="11"/>
      <color indexed="9"/>
      <name val="Calibri"/>
      <family val="2"/>
      <charset val="238"/>
    </font>
    <font>
      <sz val="11"/>
      <color indexed="10"/>
      <name val="Calibri"/>
      <family val="2"/>
      <charset val="238"/>
    </font>
    <font>
      <sz val="11"/>
      <color indexed="52"/>
      <name val="Calibri"/>
      <family val="2"/>
      <charset val="238"/>
    </font>
    <font>
      <sz val="11"/>
      <color indexed="17"/>
      <name val="Calibri"/>
      <family val="2"/>
      <charset val="238"/>
    </font>
    <font>
      <b/>
      <sz val="11"/>
      <color indexed="63"/>
      <name val="Calibri"/>
      <family val="2"/>
      <charset val="238"/>
    </font>
    <font>
      <i/>
      <sz val="11"/>
      <color indexed="23"/>
      <name val="Calibri"/>
      <family val="2"/>
      <charset val="238"/>
    </font>
    <font>
      <b/>
      <sz val="11"/>
      <color indexed="8"/>
      <name val="Calibri"/>
      <family val="2"/>
      <charset val="238"/>
    </font>
    <font>
      <sz val="11"/>
      <color indexed="20"/>
      <name val="Calibri"/>
      <family val="2"/>
      <charset val="238"/>
    </font>
    <font>
      <sz val="11"/>
      <color indexed="60"/>
      <name val="Calibri"/>
      <family val="2"/>
      <charset val="238"/>
    </font>
    <font>
      <b/>
      <sz val="11"/>
      <color indexed="52"/>
      <name val="Calibri"/>
      <family val="2"/>
      <charset val="238"/>
    </font>
    <font>
      <b/>
      <sz val="10"/>
      <color rgb="FFFF0000"/>
      <name val="Times New Roman CE"/>
      <charset val="238"/>
    </font>
    <font>
      <sz val="10"/>
      <name val="Arial Narrow"/>
      <family val="2"/>
      <charset val="238"/>
    </font>
    <font>
      <sz val="11"/>
      <color theme="1"/>
      <name val="Times New Roman"/>
      <family val="1"/>
      <charset val="238"/>
    </font>
    <font>
      <b/>
      <sz val="10"/>
      <color theme="1"/>
      <name val="Times New Roman"/>
      <family val="1"/>
      <charset val="238"/>
    </font>
    <font>
      <sz val="10"/>
      <color theme="1"/>
      <name val="Times New Roman"/>
      <family val="1"/>
      <charset val="238"/>
    </font>
    <font>
      <vertAlign val="superscript"/>
      <sz val="10"/>
      <color indexed="8"/>
      <name val="Times New Roman"/>
      <family val="1"/>
      <charset val="238"/>
    </font>
    <font>
      <sz val="10"/>
      <color indexed="8"/>
      <name val="Times New Roman"/>
      <family val="1"/>
      <charset val="238"/>
    </font>
    <font>
      <sz val="10"/>
      <name val="Times New Roman"/>
      <family val="1"/>
      <charset val="238"/>
    </font>
    <font>
      <sz val="11"/>
      <color theme="1"/>
      <name val="Times New Roman CE"/>
      <charset val="238"/>
    </font>
  </fonts>
  <fills count="26">
    <fill>
      <patternFill patternType="none"/>
    </fill>
    <fill>
      <patternFill patternType="gray125"/>
    </fill>
    <fill>
      <patternFill patternType="solid">
        <fgColor theme="6" tint="0.39997558519241921"/>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55"/>
        <bgColor indexed="23"/>
      </patternFill>
    </fill>
    <fill>
      <patternFill patternType="solid">
        <fgColor indexed="26"/>
        <bgColor indexed="9"/>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43"/>
        <bgColor indexed="26"/>
      </patternFill>
    </fill>
    <fill>
      <patternFill patternType="solid">
        <fgColor theme="0"/>
        <bgColor indexed="64"/>
      </patternFill>
    </fill>
  </fills>
  <borders count="13">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6">
    <xf numFmtId="0" fontId="0" fillId="0" borderId="0"/>
    <xf numFmtId="0" fontId="10" fillId="0" borderId="0" applyNumberFormat="0" applyFill="0" applyBorder="0" applyAlignment="0" applyProtection="0">
      <alignment vertical="top"/>
      <protection locked="0"/>
    </xf>
    <xf numFmtId="0" fontId="12" fillId="0" borderId="0"/>
    <xf numFmtId="0" fontId="16" fillId="0" borderId="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6" borderId="0" applyNumberFormat="0" applyBorder="0" applyAlignment="0" applyProtection="0"/>
    <xf numFmtId="0" fontId="12" fillId="9" borderId="0" applyNumberFormat="0" applyBorder="0" applyAlignment="0" applyProtection="0"/>
    <xf numFmtId="0" fontId="12" fillId="12" borderId="0" applyNumberFormat="0" applyBorder="0" applyAlignment="0" applyProtection="0"/>
    <xf numFmtId="0" fontId="17" fillId="13"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6" borderId="0" applyNumberFormat="0" applyBorder="0" applyAlignment="0" applyProtection="0"/>
    <xf numFmtId="0" fontId="18" fillId="8" borderId="4" applyNumberFormat="0" applyAlignment="0" applyProtection="0"/>
    <xf numFmtId="0" fontId="19" fillId="0" borderId="0" applyNumberFormat="0" applyFill="0" applyBorder="0" applyAlignment="0" applyProtection="0"/>
    <xf numFmtId="0" fontId="20" fillId="0" borderId="5"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23" fillId="17" borderId="8" applyNumberFormat="0" applyAlignment="0" applyProtection="0"/>
    <xf numFmtId="0" fontId="24" fillId="0" borderId="0" applyNumberFormat="0" applyFill="0" applyBorder="0" applyAlignment="0" applyProtection="0"/>
    <xf numFmtId="0" fontId="25" fillId="0" borderId="9" applyNumberFormat="0" applyFill="0" applyAlignment="0" applyProtection="0"/>
    <xf numFmtId="0" fontId="12" fillId="18" borderId="10" applyNumberFormat="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22" borderId="0" applyNumberFormat="0" applyBorder="0" applyAlignment="0" applyProtection="0"/>
    <xf numFmtId="0" fontId="26" fillId="5" borderId="0" applyNumberFormat="0" applyBorder="0" applyAlignment="0" applyProtection="0"/>
    <xf numFmtId="0" fontId="27" fillId="23" borderId="11" applyNumberFormat="0" applyAlignment="0" applyProtection="0"/>
    <xf numFmtId="0" fontId="28" fillId="0" borderId="0" applyNumberFormat="0" applyFill="0" applyBorder="0" applyAlignment="0" applyProtection="0"/>
    <xf numFmtId="0" fontId="29" fillId="0" borderId="12" applyNumberFormat="0" applyFill="0" applyAlignment="0" applyProtection="0"/>
    <xf numFmtId="0" fontId="30" fillId="4" borderId="0" applyNumberFormat="0" applyBorder="0" applyAlignment="0" applyProtection="0"/>
    <xf numFmtId="0" fontId="31" fillId="24" borderId="0" applyNumberFormat="0" applyBorder="0" applyAlignment="0" applyProtection="0"/>
    <xf numFmtId="0" fontId="16" fillId="0" borderId="0"/>
    <xf numFmtId="0" fontId="32" fillId="23" borderId="4" applyNumberFormat="0" applyAlignment="0" applyProtection="0"/>
  </cellStyleXfs>
  <cellXfs count="122">
    <xf numFmtId="0" fontId="0" fillId="0" borderId="0" xfId="0"/>
    <xf numFmtId="0" fontId="5" fillId="0" borderId="0" xfId="0" applyFont="1" applyAlignment="1">
      <alignment vertical="top" wrapText="1"/>
    </xf>
    <xf numFmtId="49" fontId="5" fillId="0" borderId="0" xfId="0" applyNumberFormat="1" applyFont="1" applyAlignment="1">
      <alignment vertical="top" wrapText="1"/>
    </xf>
    <xf numFmtId="0" fontId="6" fillId="0" borderId="1" xfId="0" applyFont="1" applyBorder="1" applyAlignment="1">
      <alignment vertical="top" wrapText="1"/>
    </xf>
    <xf numFmtId="0" fontId="6" fillId="0" borderId="0" xfId="0" applyFont="1" applyAlignment="1">
      <alignment vertical="top" wrapText="1"/>
    </xf>
    <xf numFmtId="0" fontId="6" fillId="0" borderId="1" xfId="0" applyFont="1" applyBorder="1" applyAlignment="1">
      <alignment horizontal="right" vertical="top" wrapText="1"/>
    </xf>
    <xf numFmtId="0" fontId="5" fillId="0" borderId="0" xfId="0" applyFont="1" applyAlignment="1">
      <alignment horizontal="right" vertical="top" wrapText="1"/>
    </xf>
    <xf numFmtId="0" fontId="6" fillId="0" borderId="1" xfId="0" applyFont="1" applyBorder="1" applyAlignment="1">
      <alignment horizontal="left" vertical="top" wrapText="1"/>
    </xf>
    <xf numFmtId="0" fontId="5" fillId="0" borderId="0" xfId="0" applyFont="1" applyAlignment="1">
      <alignment horizontal="left" vertical="top" wrapText="1"/>
    </xf>
    <xf numFmtId="0" fontId="6" fillId="0" borderId="0" xfId="0" applyFont="1" applyBorder="1" applyAlignment="1">
      <alignment vertical="top" wrapText="1"/>
    </xf>
    <xf numFmtId="0" fontId="7" fillId="0" borderId="0" xfId="0" applyFont="1" applyAlignment="1">
      <alignment vertical="top" wrapText="1"/>
    </xf>
    <xf numFmtId="0" fontId="8" fillId="0" borderId="1" xfId="0" applyFont="1" applyBorder="1" applyAlignment="1">
      <alignment vertical="top" wrapText="1"/>
    </xf>
    <xf numFmtId="0" fontId="8" fillId="0" borderId="1" xfId="0" applyFont="1" applyBorder="1" applyAlignment="1">
      <alignment horizontal="right" vertical="top" wrapText="1"/>
    </xf>
    <xf numFmtId="3" fontId="7" fillId="0" borderId="2" xfId="0" applyNumberFormat="1" applyFont="1" applyBorder="1" applyAlignment="1">
      <alignment vertical="top"/>
    </xf>
    <xf numFmtId="3" fontId="5" fillId="0" borderId="0" xfId="0" applyNumberFormat="1" applyFont="1" applyAlignment="1">
      <alignment horizontal="right" vertical="top" wrapText="1"/>
    </xf>
    <xf numFmtId="3" fontId="6" fillId="0" borderId="1" xfId="0" applyNumberFormat="1" applyFont="1" applyBorder="1" applyAlignment="1">
      <alignment horizontal="right" vertical="top" wrapText="1"/>
    </xf>
    <xf numFmtId="3" fontId="7" fillId="0" borderId="0" xfId="0" applyNumberFormat="1" applyFont="1" applyAlignment="1">
      <alignment vertical="top" wrapText="1"/>
    </xf>
    <xf numFmtId="3" fontId="8" fillId="0" borderId="1" xfId="0" applyNumberFormat="1" applyFont="1" applyBorder="1" applyAlignment="1">
      <alignment vertical="top" wrapText="1"/>
    </xf>
    <xf numFmtId="3" fontId="3" fillId="0" borderId="1" xfId="0" applyNumberFormat="1" applyFont="1" applyBorder="1" applyAlignment="1">
      <alignment horizontal="right" vertical="top" wrapText="1"/>
    </xf>
    <xf numFmtId="0" fontId="9" fillId="0" borderId="0" xfId="0" applyFont="1" applyAlignment="1">
      <alignment vertical="top" wrapText="1"/>
    </xf>
    <xf numFmtId="3" fontId="8" fillId="0" borderId="0" xfId="0" applyNumberFormat="1" applyFont="1" applyAlignment="1">
      <alignment vertical="top"/>
    </xf>
    <xf numFmtId="3" fontId="7" fillId="0" borderId="0" xfId="0" applyNumberFormat="1" applyFont="1" applyAlignment="1">
      <alignment vertical="top"/>
    </xf>
    <xf numFmtId="3" fontId="7" fillId="0" borderId="2" xfId="0" applyNumberFormat="1" applyFont="1" applyBorder="1" applyAlignment="1">
      <alignment horizontal="right" vertical="top"/>
    </xf>
    <xf numFmtId="3" fontId="7" fillId="0" borderId="0" xfId="0" applyNumberFormat="1" applyFont="1" applyAlignment="1">
      <alignment horizontal="left" vertical="top"/>
    </xf>
    <xf numFmtId="0" fontId="4" fillId="0" borderId="0" xfId="0" applyFont="1" applyAlignment="1">
      <alignment horizontal="right" vertical="top" wrapText="1"/>
    </xf>
    <xf numFmtId="49" fontId="4" fillId="0" borderId="0" xfId="0" applyNumberFormat="1" applyFont="1" applyAlignment="1">
      <alignment vertical="top" wrapText="1"/>
    </xf>
    <xf numFmtId="0" fontId="4" fillId="0" borderId="0" xfId="0" applyFont="1" applyAlignment="1">
      <alignment vertical="top" wrapText="1"/>
    </xf>
    <xf numFmtId="0" fontId="4" fillId="0" borderId="0" xfId="0" applyFont="1" applyAlignment="1">
      <alignment horizontal="left" vertical="top" wrapText="1"/>
    </xf>
    <xf numFmtId="3" fontId="4" fillId="0" borderId="0" xfId="0" applyNumberFormat="1" applyFont="1" applyAlignment="1">
      <alignment horizontal="right" vertical="top" wrapText="1"/>
    </xf>
    <xf numFmtId="3" fontId="7" fillId="0" borderId="0" xfId="0" applyNumberFormat="1" applyFont="1" applyAlignment="1">
      <alignment vertical="top"/>
    </xf>
    <xf numFmtId="0" fontId="5" fillId="0" borderId="0" xfId="0" applyFont="1" applyAlignment="1">
      <alignment horizontal="right" vertical="center" wrapText="1"/>
    </xf>
    <xf numFmtId="3" fontId="7" fillId="0" borderId="0" xfId="1" applyNumberFormat="1" applyFont="1" applyAlignment="1" applyProtection="1">
      <alignment horizontal="right" vertical="top" wrapText="1"/>
    </xf>
    <xf numFmtId="0" fontId="11" fillId="0" borderId="0" xfId="0" applyFont="1" applyAlignment="1">
      <alignment horizontal="left" vertical="top" wrapText="1"/>
    </xf>
    <xf numFmtId="0" fontId="11" fillId="0" borderId="0" xfId="2" applyFont="1" applyAlignment="1">
      <alignment horizontal="left" vertical="top" wrapText="1"/>
    </xf>
    <xf numFmtId="0" fontId="11" fillId="0" borderId="0" xfId="2" applyFont="1" applyAlignment="1">
      <alignment vertical="top" wrapText="1"/>
    </xf>
    <xf numFmtId="0" fontId="11" fillId="0" borderId="0" xfId="2" applyFont="1" applyAlignment="1">
      <alignment horizontal="right" vertical="top" wrapText="1"/>
    </xf>
    <xf numFmtId="0" fontId="11" fillId="2" borderId="0" xfId="2" applyFont="1" applyFill="1" applyAlignment="1">
      <alignment vertical="top" wrapText="1"/>
    </xf>
    <xf numFmtId="0" fontId="11" fillId="0" borderId="0" xfId="2" applyFont="1" applyFill="1" applyAlignment="1">
      <alignment vertical="top" wrapText="1"/>
    </xf>
    <xf numFmtId="0" fontId="13" fillId="2" borderId="0" xfId="2" applyFont="1" applyFill="1" applyAlignment="1">
      <alignment vertical="top" wrapText="1"/>
    </xf>
    <xf numFmtId="0" fontId="14" fillId="0" borderId="0" xfId="2" applyFont="1" applyAlignment="1">
      <alignment vertical="top" wrapText="1"/>
    </xf>
    <xf numFmtId="0" fontId="14" fillId="0" borderId="1" xfId="2" applyFont="1" applyBorder="1" applyAlignment="1">
      <alignment horizontal="left" vertical="top" wrapText="1"/>
    </xf>
    <xf numFmtId="0" fontId="14" fillId="0" borderId="1" xfId="2" applyFont="1" applyBorder="1" applyAlignment="1">
      <alignment vertical="top" wrapText="1"/>
    </xf>
    <xf numFmtId="0" fontId="14" fillId="0" borderId="1" xfId="2" applyFont="1" applyBorder="1" applyAlignment="1">
      <alignment horizontal="right" vertical="top" wrapText="1"/>
    </xf>
    <xf numFmtId="0" fontId="14" fillId="2" borderId="1" xfId="2" applyFont="1" applyFill="1" applyBorder="1" applyAlignment="1">
      <alignment horizontal="right" vertical="top" wrapText="1"/>
    </xf>
    <xf numFmtId="0" fontId="14" fillId="0" borderId="1" xfId="2" applyFont="1" applyFill="1" applyBorder="1" applyAlignment="1">
      <alignment horizontal="right" vertical="top" wrapText="1"/>
    </xf>
    <xf numFmtId="0" fontId="15" fillId="2" borderId="1" xfId="2" applyFont="1" applyFill="1" applyBorder="1" applyAlignment="1">
      <alignment horizontal="right" vertical="top" wrapText="1"/>
    </xf>
    <xf numFmtId="0" fontId="15" fillId="0" borderId="1" xfId="2" applyFont="1" applyFill="1" applyBorder="1" applyAlignment="1">
      <alignment horizontal="right" vertical="top" wrapText="1"/>
    </xf>
    <xf numFmtId="0" fontId="11" fillId="0" borderId="1" xfId="2" applyFont="1" applyBorder="1" applyAlignment="1">
      <alignment vertical="top" wrapText="1"/>
    </xf>
    <xf numFmtId="49" fontId="11" fillId="0" borderId="0" xfId="2" applyNumberFormat="1" applyFont="1" applyAlignment="1">
      <alignment vertical="top" wrapText="1"/>
    </xf>
    <xf numFmtId="3" fontId="13" fillId="2" borderId="0" xfId="2" applyNumberFormat="1" applyFont="1" applyFill="1" applyAlignment="1">
      <alignment horizontal="right" vertical="top" wrapText="1"/>
    </xf>
    <xf numFmtId="0" fontId="13" fillId="0" borderId="0" xfId="2" applyFont="1" applyFill="1" applyAlignment="1">
      <alignment vertical="top" wrapText="1"/>
    </xf>
    <xf numFmtId="3" fontId="13" fillId="0" borderId="0" xfId="2" applyNumberFormat="1" applyFont="1" applyFill="1" applyAlignment="1">
      <alignment horizontal="right" vertical="top" wrapText="1"/>
    </xf>
    <xf numFmtId="0" fontId="11" fillId="0" borderId="0" xfId="2" applyNumberFormat="1" applyFont="1" applyAlignment="1">
      <alignment vertical="top" wrapText="1"/>
    </xf>
    <xf numFmtId="3" fontId="13" fillId="2" borderId="0" xfId="2" applyNumberFormat="1" applyFont="1" applyFill="1" applyAlignment="1">
      <alignment vertical="top" wrapText="1"/>
    </xf>
    <xf numFmtId="0" fontId="11" fillId="25" borderId="0" xfId="2" applyFont="1" applyFill="1" applyAlignment="1">
      <alignment horizontal="left" vertical="top" wrapText="1"/>
    </xf>
    <xf numFmtId="0" fontId="11" fillId="25" borderId="0" xfId="2" applyFont="1" applyFill="1" applyAlignment="1">
      <alignment vertical="top" wrapText="1"/>
    </xf>
    <xf numFmtId="49" fontId="11" fillId="25" borderId="0" xfId="2" applyNumberFormat="1" applyFont="1" applyFill="1" applyAlignment="1">
      <alignment vertical="top" wrapText="1"/>
    </xf>
    <xf numFmtId="0" fontId="11" fillId="25" borderId="0" xfId="2" applyFont="1" applyFill="1" applyAlignment="1">
      <alignment horizontal="right" vertical="top" wrapText="1"/>
    </xf>
    <xf numFmtId="3" fontId="11" fillId="25" borderId="0" xfId="2" applyNumberFormat="1" applyFont="1" applyFill="1" applyAlignment="1">
      <alignment horizontal="right" vertical="top" wrapText="1"/>
    </xf>
    <xf numFmtId="0" fontId="13" fillId="25" borderId="0" xfId="2" applyFont="1" applyFill="1" applyAlignment="1">
      <alignment vertical="top" wrapText="1"/>
    </xf>
    <xf numFmtId="3" fontId="13" fillId="25" borderId="0" xfId="2" applyNumberFormat="1" applyFont="1" applyFill="1" applyAlignment="1">
      <alignment horizontal="right" vertical="top" wrapText="1"/>
    </xf>
    <xf numFmtId="0" fontId="14" fillId="25" borderId="1" xfId="2" applyFont="1" applyFill="1" applyBorder="1" applyAlignment="1">
      <alignment horizontal="right" vertical="top" wrapText="1"/>
    </xf>
    <xf numFmtId="3" fontId="14" fillId="25" borderId="1" xfId="2" applyNumberFormat="1" applyFont="1" applyFill="1" applyBorder="1" applyAlignment="1">
      <alignment horizontal="right" vertical="top" wrapText="1"/>
    </xf>
    <xf numFmtId="0" fontId="9" fillId="0" borderId="0" xfId="0" applyFont="1" applyAlignment="1">
      <alignment horizontal="left" vertical="top" wrapText="1"/>
    </xf>
    <xf numFmtId="49" fontId="9" fillId="0" borderId="0" xfId="0" applyNumberFormat="1" applyFont="1" applyAlignment="1">
      <alignment vertical="top" wrapText="1"/>
    </xf>
    <xf numFmtId="0" fontId="9" fillId="0" borderId="0" xfId="0" applyFont="1" applyAlignment="1">
      <alignment horizontal="right" vertical="top" wrapText="1"/>
    </xf>
    <xf numFmtId="0" fontId="33" fillId="0" borderId="0" xfId="0" applyFont="1" applyBorder="1" applyAlignment="1">
      <alignment vertical="top" wrapText="1"/>
    </xf>
    <xf numFmtId="0" fontId="14" fillId="25" borderId="1" xfId="2" applyFont="1" applyFill="1" applyBorder="1" applyAlignment="1">
      <alignment horizontal="left" vertical="top" wrapText="1"/>
    </xf>
    <xf numFmtId="0" fontId="14" fillId="25" borderId="1" xfId="2" applyFont="1" applyFill="1" applyBorder="1" applyAlignment="1">
      <alignment vertical="top" wrapText="1"/>
    </xf>
    <xf numFmtId="0" fontId="6" fillId="25" borderId="1" xfId="0" applyFont="1" applyFill="1" applyBorder="1" applyAlignment="1">
      <alignment vertical="top" wrapText="1"/>
    </xf>
    <xf numFmtId="0" fontId="11" fillId="25" borderId="1" xfId="2" applyFont="1" applyFill="1" applyBorder="1" applyAlignment="1">
      <alignment vertical="top" wrapText="1"/>
    </xf>
    <xf numFmtId="0" fontId="6" fillId="25" borderId="1" xfId="0" applyFont="1" applyFill="1" applyBorder="1" applyAlignment="1">
      <alignment horizontal="right" vertical="top" wrapText="1"/>
    </xf>
    <xf numFmtId="3" fontId="5" fillId="25" borderId="0" xfId="0" applyNumberFormat="1" applyFont="1" applyFill="1" applyAlignment="1">
      <alignment horizontal="right" vertical="top" wrapText="1"/>
    </xf>
    <xf numFmtId="3" fontId="11" fillId="25" borderId="0" xfId="0" applyNumberFormat="1" applyFont="1" applyFill="1" applyAlignment="1">
      <alignment horizontal="right" vertical="top" wrapText="1"/>
    </xf>
    <xf numFmtId="3" fontId="9" fillId="25" borderId="0" xfId="0" applyNumberFormat="1" applyFont="1" applyFill="1" applyAlignment="1">
      <alignment horizontal="right" vertical="top" wrapText="1"/>
    </xf>
    <xf numFmtId="3" fontId="6" fillId="25" borderId="1" xfId="0" applyNumberFormat="1" applyFont="1" applyFill="1" applyBorder="1" applyAlignment="1">
      <alignment horizontal="right" vertical="top" wrapText="1"/>
    </xf>
    <xf numFmtId="0" fontId="5" fillId="25" borderId="0" xfId="0" applyFont="1" applyFill="1" applyAlignment="1">
      <alignment horizontal="right" vertical="top" wrapText="1"/>
    </xf>
    <xf numFmtId="0" fontId="5" fillId="0" borderId="0" xfId="0" applyNumberFormat="1" applyFont="1" applyAlignment="1">
      <alignment vertical="top" wrapText="1"/>
    </xf>
    <xf numFmtId="3" fontId="7" fillId="0" borderId="0" xfId="0" applyNumberFormat="1" applyFont="1" applyAlignment="1">
      <alignment vertical="top"/>
    </xf>
    <xf numFmtId="0" fontId="34" fillId="0" borderId="0" xfId="0" applyNumberFormat="1" applyFont="1" applyAlignment="1">
      <alignment vertical="top"/>
    </xf>
    <xf numFmtId="0" fontId="34" fillId="0" borderId="0" xfId="0" applyFont="1" applyAlignment="1">
      <alignment vertical="top"/>
    </xf>
    <xf numFmtId="3" fontId="34" fillId="0" borderId="0" xfId="0" applyNumberFormat="1" applyFont="1" applyAlignment="1">
      <alignment vertical="top"/>
    </xf>
    <xf numFmtId="1" fontId="5" fillId="0" borderId="0" xfId="0" applyNumberFormat="1" applyFont="1" applyAlignment="1">
      <alignment vertical="top" wrapText="1"/>
    </xf>
    <xf numFmtId="0" fontId="34" fillId="0" borderId="0" xfId="0" applyNumberFormat="1" applyFont="1" applyFill="1" applyAlignment="1">
      <alignment vertical="top"/>
    </xf>
    <xf numFmtId="0" fontId="34" fillId="0" borderId="0" xfId="0" applyFont="1" applyFill="1" applyAlignment="1">
      <alignment vertical="top"/>
    </xf>
    <xf numFmtId="0" fontId="11" fillId="25" borderId="0" xfId="0" applyFont="1" applyFill="1" applyBorder="1" applyAlignment="1">
      <alignment vertical="top" wrapText="1"/>
    </xf>
    <xf numFmtId="3" fontId="5" fillId="0" borderId="0" xfId="0" applyNumberFormat="1" applyFont="1" applyAlignment="1">
      <alignment vertical="top" wrapText="1"/>
    </xf>
    <xf numFmtId="1" fontId="4" fillId="0" borderId="0" xfId="0" applyNumberFormat="1" applyFont="1" applyAlignment="1">
      <alignment vertical="top" wrapText="1"/>
    </xf>
    <xf numFmtId="3" fontId="7" fillId="0" borderId="0" xfId="0" applyNumberFormat="1" applyFont="1" applyAlignment="1">
      <alignment vertical="top"/>
    </xf>
    <xf numFmtId="164" fontId="35" fillId="0" borderId="2" xfId="1" applyNumberFormat="1" applyFont="1" applyBorder="1" applyAlignment="1" applyProtection="1">
      <alignment vertical="top"/>
    </xf>
    <xf numFmtId="0" fontId="36" fillId="0" borderId="1" xfId="0" applyFont="1" applyBorder="1" applyAlignment="1">
      <alignment horizontal="left" vertical="top" wrapText="1"/>
    </xf>
    <xf numFmtId="0" fontId="36" fillId="0" borderId="1" xfId="0" applyFont="1" applyBorder="1" applyAlignment="1">
      <alignment vertical="top" wrapText="1"/>
    </xf>
    <xf numFmtId="0" fontId="36" fillId="0" borderId="1" xfId="0" applyFont="1" applyBorder="1" applyAlignment="1">
      <alignment horizontal="right" vertical="top" wrapText="1"/>
    </xf>
    <xf numFmtId="0" fontId="37" fillId="0" borderId="0" xfId="0" applyFont="1" applyAlignment="1">
      <alignment horizontal="left" vertical="top" wrapText="1"/>
    </xf>
    <xf numFmtId="0" fontId="37" fillId="0" borderId="0" xfId="0" applyFont="1" applyAlignment="1">
      <alignment vertical="top" wrapText="1"/>
    </xf>
    <xf numFmtId="49" fontId="37" fillId="0" borderId="0" xfId="0" applyNumberFormat="1" applyFont="1" applyAlignment="1">
      <alignment vertical="top" wrapText="1"/>
    </xf>
    <xf numFmtId="0" fontId="37" fillId="0" borderId="0" xfId="0" applyFont="1" applyAlignment="1">
      <alignment horizontal="right" vertical="top" wrapText="1"/>
    </xf>
    <xf numFmtId="3" fontId="37" fillId="0" borderId="0" xfId="0" applyNumberFormat="1" applyFont="1" applyAlignment="1">
      <alignment horizontal="right" vertical="top" wrapText="1"/>
    </xf>
    <xf numFmtId="1" fontId="37" fillId="0" borderId="0" xfId="0" applyNumberFormat="1" applyFont="1" applyAlignment="1">
      <alignment vertical="top" wrapText="1"/>
    </xf>
    <xf numFmtId="0" fontId="40" fillId="0" borderId="0" xfId="0" applyNumberFormat="1" applyFont="1" applyFill="1" applyAlignment="1">
      <alignment vertical="top"/>
    </xf>
    <xf numFmtId="0" fontId="40" fillId="0" borderId="0" xfId="0" applyFont="1" applyFill="1" applyAlignment="1">
      <alignment vertical="top"/>
    </xf>
    <xf numFmtId="3" fontId="40" fillId="0" borderId="0" xfId="0" applyNumberFormat="1" applyFont="1" applyAlignment="1">
      <alignment vertical="top"/>
    </xf>
    <xf numFmtId="3" fontId="36" fillId="0" borderId="1" xfId="0" applyNumberFormat="1" applyFont="1" applyBorder="1" applyAlignment="1">
      <alignment horizontal="right" vertical="top" wrapText="1"/>
    </xf>
    <xf numFmtId="0" fontId="4" fillId="0" borderId="0" xfId="0" applyNumberFormat="1" applyFont="1" applyAlignment="1">
      <alignment vertical="top"/>
    </xf>
    <xf numFmtId="0" fontId="4" fillId="0" borderId="0" xfId="0" applyFont="1" applyAlignment="1">
      <alignment vertical="top"/>
    </xf>
    <xf numFmtId="3" fontId="4" fillId="0" borderId="0" xfId="0" applyNumberFormat="1" applyFont="1" applyAlignment="1">
      <alignment vertical="top"/>
    </xf>
    <xf numFmtId="0" fontId="41" fillId="0" borderId="0" xfId="0" applyFont="1"/>
    <xf numFmtId="0" fontId="0" fillId="0" borderId="0" xfId="0" applyAlignment="1">
      <alignment wrapText="1"/>
    </xf>
    <xf numFmtId="0" fontId="40" fillId="0" borderId="0" xfId="0" applyFont="1" applyAlignment="1">
      <alignment horizontal="left" vertical="top" wrapText="1"/>
    </xf>
    <xf numFmtId="0" fontId="40" fillId="0" borderId="0" xfId="0" applyFont="1" applyAlignment="1">
      <alignment vertical="top" wrapText="1"/>
    </xf>
    <xf numFmtId="0" fontId="40" fillId="0" borderId="0" xfId="0" applyNumberFormat="1" applyFont="1" applyAlignment="1">
      <alignment vertical="top" wrapText="1"/>
    </xf>
    <xf numFmtId="0" fontId="40" fillId="0" borderId="0" xfId="0" applyFont="1" applyAlignment="1">
      <alignment horizontal="right" vertical="top" wrapText="1"/>
    </xf>
    <xf numFmtId="3" fontId="40" fillId="0" borderId="0" xfId="0" applyNumberFormat="1" applyFont="1" applyAlignment="1">
      <alignment horizontal="right" vertical="top" wrapText="1"/>
    </xf>
    <xf numFmtId="49" fontId="40" fillId="0" borderId="0" xfId="0" applyNumberFormat="1" applyFont="1" applyAlignment="1">
      <alignment vertical="top" wrapText="1"/>
    </xf>
    <xf numFmtId="3" fontId="7" fillId="0" borderId="3" xfId="0" applyNumberFormat="1" applyFont="1" applyBorder="1" applyAlignment="1">
      <alignment horizontal="center" vertical="top"/>
    </xf>
    <xf numFmtId="3" fontId="8" fillId="0" borderId="1" xfId="0" applyNumberFormat="1" applyFont="1" applyBorder="1" applyAlignment="1">
      <alignment horizontal="center" vertical="top"/>
    </xf>
    <xf numFmtId="3" fontId="7" fillId="0" borderId="0" xfId="0" applyNumberFormat="1" applyFont="1" applyAlignment="1">
      <alignment vertical="top"/>
    </xf>
    <xf numFmtId="3" fontId="7" fillId="0" borderId="0" xfId="0" applyNumberFormat="1" applyFont="1" applyAlignment="1">
      <alignment horizontal="center" vertical="top"/>
    </xf>
    <xf numFmtId="3" fontId="8" fillId="0" borderId="3" xfId="0" applyNumberFormat="1" applyFont="1" applyBorder="1" applyAlignment="1">
      <alignment horizontal="center" vertical="top"/>
    </xf>
    <xf numFmtId="3" fontId="7" fillId="0" borderId="2" xfId="0" applyNumberFormat="1" applyFont="1" applyBorder="1" applyAlignment="1">
      <alignment horizontal="center" vertical="top"/>
    </xf>
    <xf numFmtId="3" fontId="8" fillId="0" borderId="0" xfId="0" applyNumberFormat="1" applyFont="1" applyAlignment="1">
      <alignment horizontal="center" vertical="top"/>
    </xf>
    <xf numFmtId="3" fontId="8" fillId="0" borderId="0" xfId="0" applyNumberFormat="1" applyFont="1" applyAlignment="1">
      <alignment vertical="top"/>
    </xf>
  </cellXfs>
  <cellStyles count="46">
    <cellStyle name="_x000d__x000a_JournalTemplate=C:\COMFO\CTALK\JOURSTD.TPL_x000d__x000a_LbStateAddress=3 3 0 251 1 89 2 311_x000d__x000a_LbStateJou" xfId="3"/>
    <cellStyle name="20% - 1. jelölőszín 2" xfId="4"/>
    <cellStyle name="20% - 2. jelölőszín 2" xfId="5"/>
    <cellStyle name="20% - 3. jelölőszín 2" xfId="6"/>
    <cellStyle name="20% - 4. jelölőszín 2" xfId="7"/>
    <cellStyle name="20% - 5. jelölőszín 2" xfId="8"/>
    <cellStyle name="20% - 6. jelölőszín 2" xfId="9"/>
    <cellStyle name="40% - 1. jelölőszín 2" xfId="10"/>
    <cellStyle name="40% - 2. jelölőszín 2" xfId="11"/>
    <cellStyle name="40% - 3. jelölőszín 2" xfId="12"/>
    <cellStyle name="40% - 4. jelölőszín 2" xfId="13"/>
    <cellStyle name="40% - 5. jelölőszín 2" xfId="14"/>
    <cellStyle name="40% - 6. jelölőszín 2" xfId="15"/>
    <cellStyle name="60% - 1. jelölőszín 2" xfId="16"/>
    <cellStyle name="60% - 2. jelölőszín 2" xfId="17"/>
    <cellStyle name="60% - 3. jelölőszín 2" xfId="18"/>
    <cellStyle name="60% - 4. jelölőszín 2" xfId="19"/>
    <cellStyle name="60% - 5. jelölőszín 2" xfId="20"/>
    <cellStyle name="60% - 6. jelölőszín 2" xfId="21"/>
    <cellStyle name="Bevitel 2" xfId="22"/>
    <cellStyle name="Cím 2" xfId="23"/>
    <cellStyle name="Címsor 1 2" xfId="24"/>
    <cellStyle name="Címsor 2 2" xfId="25"/>
    <cellStyle name="Címsor 3 2" xfId="26"/>
    <cellStyle name="Címsor 4 2" xfId="27"/>
    <cellStyle name="Ellenőrzőcella 2" xfId="28"/>
    <cellStyle name="Figyelmeztetés 2" xfId="29"/>
    <cellStyle name="Hivatkozás" xfId="1" builtinId="8"/>
    <cellStyle name="Hivatkozott cella 2" xfId="30"/>
    <cellStyle name="Jegyzet 2" xfId="31"/>
    <cellStyle name="Jelölőszín (1) 2" xfId="32"/>
    <cellStyle name="Jelölőszín (2) 2" xfId="33"/>
    <cellStyle name="Jelölőszín (3) 2" xfId="34"/>
    <cellStyle name="Jelölőszín (4) 2" xfId="35"/>
    <cellStyle name="Jelölőszín (5) 2" xfId="36"/>
    <cellStyle name="Jelölőszín (6) 2" xfId="37"/>
    <cellStyle name="Jó 2" xfId="38"/>
    <cellStyle name="Kimenet 2" xfId="39"/>
    <cellStyle name="Magyarázó szöveg 2" xfId="40"/>
    <cellStyle name="Normál" xfId="0" builtinId="0"/>
    <cellStyle name="Normál 2" xfId="2"/>
    <cellStyle name="Összesen 2" xfId="41"/>
    <cellStyle name="Rossz 2" xfId="42"/>
    <cellStyle name="Semleges 2" xfId="43"/>
    <cellStyle name="Stílus 1" xfId="44"/>
    <cellStyle name="Számítás 2" xfId="4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ag&#225;n/LOVI%20Tervek%20k&#252;ldeni/Lel&#225;t&#243;k/mennyis&#233;g%20ki&#237;r&#225;sok/I.%20lel&#225;t&#243;/egys&#233;ges%20k&#246;lts&#233;gvet&#233;s%20I.%20lel&#225;t&#243;/I.%20lel&#225;t&#243;%20egys&#233;ges%20k&#246;lts&#233;gvet&#233;s%20&#225;rt&#252;k&#246;r%2020141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őösszesítő"/>
      <sheetName val="Munkanemösszesítő"/>
      <sheetName val="Pince"/>
      <sheetName val="Földszint"/>
      <sheetName val="I. emelet"/>
      <sheetName val="II. emelet"/>
      <sheetName val="III. emelet"/>
      <sheetName val="Lépcsőházak"/>
      <sheetName val="Homlokzat"/>
      <sheetName val="Járulékos"/>
      <sheetName val="Statika"/>
      <sheetName val="Zsaluzás és állványozás"/>
      <sheetName val="Irtás, föld- és sziklamunka"/>
      <sheetName val="Mélyalapozás"/>
      <sheetName val="Helyszíni beton és vasbeton mun"/>
      <sheetName val="Falazás és egyéb kőműves munkák"/>
      <sheetName val="Ácsmunka"/>
      <sheetName val="Vakolás és rabicolás"/>
      <sheetName val="Égéstermék elvezető berendezése"/>
      <sheetName val="Aljzatkészítés, hideg- és meleg"/>
      <sheetName val="Bádogozás"/>
      <sheetName val="Asztalosszerkezetek elhelyezése"/>
      <sheetName val="Lakatosszerkezetek elhelyezése"/>
      <sheetName val="Felületképzés (festés, mázo (2)"/>
      <sheetName val="Szigetelés"/>
      <sheetName val="Csőszerelés"/>
      <sheetName val="Bitumenes alap és makadámburkol"/>
      <sheetName val="Takarítási munkák"/>
      <sheetName val="Költségtérítés tételek"/>
      <sheetName val="Erősáram 1-es épül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1:D34"/>
  <sheetViews>
    <sheetView tabSelected="1" view="pageBreakPreview" topLeftCell="A10" zoomScale="90" zoomScaleSheetLayoutView="90" workbookViewId="0">
      <selection activeCell="D29" sqref="D29"/>
    </sheetView>
  </sheetViews>
  <sheetFormatPr defaultRowHeight="15.75"/>
  <cols>
    <col min="1" max="1" width="34" style="21" customWidth="1"/>
    <col min="2" max="2" width="6.5703125" style="21" customWidth="1"/>
    <col min="3" max="3" width="16" style="21" customWidth="1"/>
    <col min="4" max="4" width="15.7109375" style="21" customWidth="1"/>
    <col min="5" max="16384" width="9.140625" style="21"/>
  </cols>
  <sheetData>
    <row r="1" spans="1:4" s="20" customFormat="1">
      <c r="A1" s="121"/>
      <c r="B1" s="121"/>
      <c r="C1" s="121"/>
      <c r="D1" s="121"/>
    </row>
    <row r="2" spans="1:4" s="20" customFormat="1">
      <c r="A2" s="121"/>
      <c r="B2" s="121"/>
      <c r="C2" s="121"/>
      <c r="D2" s="121"/>
    </row>
    <row r="3" spans="1:4" s="20" customFormat="1">
      <c r="A3" s="121"/>
      <c r="B3" s="121"/>
      <c r="C3" s="121"/>
      <c r="D3" s="121"/>
    </row>
    <row r="4" spans="1:4">
      <c r="A4" s="116"/>
      <c r="B4" s="116"/>
      <c r="C4" s="116"/>
      <c r="D4" s="116"/>
    </row>
    <row r="5" spans="1:4">
      <c r="A5" s="116"/>
      <c r="B5" s="116"/>
      <c r="C5" s="116"/>
      <c r="D5" s="116"/>
    </row>
    <row r="6" spans="1:4">
      <c r="A6" s="116"/>
      <c r="B6" s="116"/>
      <c r="C6" s="116"/>
      <c r="D6" s="116"/>
    </row>
    <row r="7" spans="1:4">
      <c r="A7" s="116"/>
      <c r="B7" s="116"/>
      <c r="C7" s="116"/>
      <c r="D7" s="116"/>
    </row>
    <row r="9" spans="1:4">
      <c r="A9" s="21" t="s">
        <v>47</v>
      </c>
      <c r="C9" s="21" t="s">
        <v>48</v>
      </c>
    </row>
    <row r="10" spans="1:4">
      <c r="A10" s="21" t="s">
        <v>48</v>
      </c>
      <c r="C10" s="21" t="s">
        <v>48</v>
      </c>
    </row>
    <row r="11" spans="1:4">
      <c r="A11" s="78" t="s">
        <v>49</v>
      </c>
      <c r="C11" s="78" t="s">
        <v>125</v>
      </c>
    </row>
    <row r="12" spans="1:4">
      <c r="A12" s="21" t="s">
        <v>48</v>
      </c>
      <c r="C12" s="21" t="s">
        <v>50</v>
      </c>
    </row>
    <row r="13" spans="1:4">
      <c r="A13" s="21" t="s">
        <v>48</v>
      </c>
      <c r="C13" s="21" t="s">
        <v>51</v>
      </c>
    </row>
    <row r="14" spans="1:4">
      <c r="A14" s="21" t="s">
        <v>48</v>
      </c>
      <c r="C14" s="21" t="s">
        <v>52</v>
      </c>
    </row>
    <row r="15" spans="1:4">
      <c r="A15" s="21" t="s">
        <v>53</v>
      </c>
      <c r="C15" s="78" t="s">
        <v>124</v>
      </c>
    </row>
    <row r="16" spans="1:4">
      <c r="A16" s="21" t="s">
        <v>54</v>
      </c>
    </row>
    <row r="17" spans="1:4">
      <c r="A17" s="29" t="s">
        <v>94</v>
      </c>
    </row>
    <row r="18" spans="1:4">
      <c r="A18" s="21" t="s">
        <v>55</v>
      </c>
    </row>
    <row r="19" spans="1:4">
      <c r="A19" s="21" t="s">
        <v>56</v>
      </c>
    </row>
    <row r="20" spans="1:4">
      <c r="A20" s="21" t="s">
        <v>55</v>
      </c>
    </row>
    <row r="22" spans="1:4">
      <c r="A22" s="117" t="s">
        <v>95</v>
      </c>
      <c r="B22" s="117"/>
      <c r="C22" s="117"/>
      <c r="D22" s="117"/>
    </row>
    <row r="23" spans="1:4">
      <c r="A23" s="13" t="s">
        <v>57</v>
      </c>
      <c r="B23" s="13"/>
      <c r="C23" s="22" t="s">
        <v>58</v>
      </c>
      <c r="D23" s="22" t="s">
        <v>59</v>
      </c>
    </row>
    <row r="24" spans="1:4">
      <c r="A24" s="13" t="s">
        <v>60</v>
      </c>
      <c r="B24" s="13"/>
      <c r="C24" s="89">
        <f>SUM(Összesítő!B17)</f>
        <v>0</v>
      </c>
      <c r="D24" s="89">
        <f>SUM(Összesítő!C17)</f>
        <v>0</v>
      </c>
    </row>
    <row r="25" spans="1:4">
      <c r="A25" s="13" t="s">
        <v>61</v>
      </c>
      <c r="B25" s="13"/>
      <c r="C25" s="89">
        <f>SUM(C24)</f>
        <v>0</v>
      </c>
      <c r="D25" s="89">
        <f>SUM(D24)</f>
        <v>0</v>
      </c>
    </row>
    <row r="26" spans="1:4">
      <c r="A26" s="88" t="s">
        <v>62</v>
      </c>
      <c r="B26" s="88"/>
      <c r="C26" s="118">
        <f>SUM(C25:D25)</f>
        <v>0</v>
      </c>
      <c r="D26" s="118"/>
    </row>
    <row r="27" spans="1:4">
      <c r="A27" s="13" t="s">
        <v>63</v>
      </c>
      <c r="B27" s="13"/>
      <c r="C27" s="119">
        <f>SUM(C26*0.27)</f>
        <v>0</v>
      </c>
      <c r="D27" s="119"/>
    </row>
    <row r="28" spans="1:4">
      <c r="A28" s="13" t="s">
        <v>64</v>
      </c>
      <c r="B28" s="13"/>
      <c r="C28" s="115">
        <f>SUM(C27+C26)</f>
        <v>0</v>
      </c>
      <c r="D28" s="115"/>
    </row>
    <row r="30" spans="1:4">
      <c r="A30" s="23"/>
      <c r="C30" s="120"/>
      <c r="D30" s="120"/>
    </row>
    <row r="31" spans="1:4">
      <c r="A31" s="23"/>
    </row>
    <row r="34" spans="2:3">
      <c r="B34" s="114" t="s">
        <v>65</v>
      </c>
      <c r="C34" s="114"/>
    </row>
  </sheetData>
  <mergeCells count="13">
    <mergeCell ref="A1:D1"/>
    <mergeCell ref="A2:D2"/>
    <mergeCell ref="A3:D3"/>
    <mergeCell ref="A4:D4"/>
    <mergeCell ref="A5:D5"/>
    <mergeCell ref="B34:C34"/>
    <mergeCell ref="C28:D28"/>
    <mergeCell ref="A6:D6"/>
    <mergeCell ref="A7:D7"/>
    <mergeCell ref="A22:D22"/>
    <mergeCell ref="C26:D26"/>
    <mergeCell ref="C27:D27"/>
    <mergeCell ref="C30:D30"/>
  </mergeCells>
  <pageMargins left="0.98425196850393704" right="0.98425196850393704" top="0.98425196850393704" bottom="0.98425196850393704" header="0.43307086614173229" footer="0.43307086614173229"/>
  <pageSetup paperSize="9" scale="98" firstPageNumber="4294963191" fitToHeight="4" orientation="portrait" useFirstPageNumber="1" r:id="rId1"/>
</worksheet>
</file>

<file path=xl/worksheets/sheet2.xml><?xml version="1.0" encoding="utf-8"?>
<worksheet xmlns="http://schemas.openxmlformats.org/spreadsheetml/2006/main" xmlns:r="http://schemas.openxmlformats.org/officeDocument/2006/relationships">
  <dimension ref="A1:C17"/>
  <sheetViews>
    <sheetView view="pageBreakPreview" zoomScaleSheetLayoutView="100" workbookViewId="0">
      <selection activeCell="A21" sqref="A21"/>
    </sheetView>
  </sheetViews>
  <sheetFormatPr defaultRowHeight="15.75"/>
  <cols>
    <col min="1" max="1" width="36.42578125" style="10" customWidth="1"/>
    <col min="2" max="3" width="20.7109375" style="10" customWidth="1"/>
    <col min="4" max="16384" width="9.140625" style="10"/>
  </cols>
  <sheetData>
    <row r="1" spans="1:3" s="11" customFormat="1">
      <c r="A1" s="11" t="s">
        <v>0</v>
      </c>
      <c r="B1" s="12" t="s">
        <v>1</v>
      </c>
      <c r="C1" s="12" t="s">
        <v>2</v>
      </c>
    </row>
    <row r="2" spans="1:3">
      <c r="A2" s="10" t="s">
        <v>66</v>
      </c>
      <c r="B2" s="16">
        <f>'Zsaluzás és állványozás'!H7</f>
        <v>0</v>
      </c>
      <c r="C2" s="16">
        <f>'Zsaluzás és állványozás'!I7</f>
        <v>0</v>
      </c>
    </row>
    <row r="3" spans="1:3">
      <c r="A3" s="10" t="s">
        <v>67</v>
      </c>
      <c r="B3" s="16">
        <f>'Irtás, föld- és sziklamunka'!H5</f>
        <v>0</v>
      </c>
      <c r="C3" s="16">
        <f>'Irtás, föld- és sziklamunka'!I5</f>
        <v>0</v>
      </c>
    </row>
    <row r="4" spans="1:3">
      <c r="A4" s="10" t="s">
        <v>119</v>
      </c>
      <c r="B4" s="16">
        <f>'Helyszíni beton és vasbeton mun'!H9</f>
        <v>0</v>
      </c>
      <c r="C4" s="16">
        <f>'Helyszíni beton és vasbeton mun'!I9</f>
        <v>0</v>
      </c>
    </row>
    <row r="5" spans="1:3">
      <c r="A5" s="10" t="s">
        <v>21</v>
      </c>
      <c r="B5" s="16">
        <f>Ácsmunka!H15</f>
        <v>0</v>
      </c>
      <c r="C5" s="16">
        <f>Ácsmunka!I15</f>
        <v>0</v>
      </c>
    </row>
    <row r="6" spans="1:3">
      <c r="A6" s="10" t="s">
        <v>27</v>
      </c>
      <c r="B6" s="16">
        <f>'Vakolás és rabicolás'!H11</f>
        <v>0</v>
      </c>
      <c r="C6" s="16">
        <f>'Vakolás és rabicolás'!I11</f>
        <v>0</v>
      </c>
    </row>
    <row r="7" spans="1:3">
      <c r="A7" s="10" t="s">
        <v>30</v>
      </c>
      <c r="B7" s="16">
        <f>'Égéstermék elvezető berendezése'!H4</f>
        <v>0</v>
      </c>
      <c r="C7" s="16">
        <f>'Égéstermék elvezető berendezése'!I4</f>
        <v>0</v>
      </c>
    </row>
    <row r="8" spans="1:3">
      <c r="A8" s="10" t="s">
        <v>33</v>
      </c>
      <c r="B8" s="16">
        <f>Tetőfedés!H6</f>
        <v>0</v>
      </c>
      <c r="C8" s="16">
        <f>Tetőfedés!I6</f>
        <v>0</v>
      </c>
    </row>
    <row r="9" spans="1:3">
      <c r="A9" s="10" t="s">
        <v>100</v>
      </c>
      <c r="B9" s="16">
        <f>Burkolás!H15</f>
        <v>0</v>
      </c>
      <c r="C9" s="16">
        <f>Burkolás!I15</f>
        <v>0</v>
      </c>
    </row>
    <row r="10" spans="1:3">
      <c r="A10" s="10" t="s">
        <v>37</v>
      </c>
      <c r="B10" s="16">
        <f>Bádogozás!H20</f>
        <v>0</v>
      </c>
      <c r="C10" s="16">
        <f>Bádogozás!I20</f>
        <v>0</v>
      </c>
    </row>
    <row r="11" spans="1:3">
      <c r="A11" s="10" t="s">
        <v>38</v>
      </c>
      <c r="B11" s="16">
        <f>'Asztalosszerkezetek elhelyezése'!H24</f>
        <v>0</v>
      </c>
      <c r="C11" s="16">
        <f>'Asztalosszerkezetek elhelyezése'!I24</f>
        <v>0</v>
      </c>
    </row>
    <row r="12" spans="1:3">
      <c r="A12" s="10" t="s">
        <v>134</v>
      </c>
      <c r="B12" s="16">
        <f>SUM('Lakatos szerkezetek'!H6)</f>
        <v>0</v>
      </c>
      <c r="C12" s="16">
        <f>SUM('Lakatos szerkezetek'!I6)</f>
        <v>0</v>
      </c>
    </row>
    <row r="13" spans="1:3" ht="31.5">
      <c r="A13" s="10" t="s">
        <v>42</v>
      </c>
      <c r="B13" s="16">
        <f>'Felületképzés (festés, mázolás,'!H7</f>
        <v>0</v>
      </c>
      <c r="C13" s="16">
        <f>'Felületképzés (festés, mázolás,'!I7</f>
        <v>0</v>
      </c>
    </row>
    <row r="14" spans="1:3">
      <c r="A14" s="10" t="s">
        <v>93</v>
      </c>
      <c r="B14" s="31">
        <f>Szigetelés!H5</f>
        <v>0</v>
      </c>
      <c r="C14" s="31">
        <f>Szigetelés!I5</f>
        <v>0</v>
      </c>
    </row>
    <row r="15" spans="1:3">
      <c r="A15" s="10" t="s">
        <v>43</v>
      </c>
      <c r="B15" s="16">
        <f>'Elektromos energia ellátás, vil'!H4</f>
        <v>0</v>
      </c>
      <c r="C15" s="16">
        <f>'Elektromos energia ellátás, vil'!I4</f>
        <v>0</v>
      </c>
    </row>
    <row r="16" spans="1:3">
      <c r="A16" s="10" t="s">
        <v>45</v>
      </c>
      <c r="B16" s="16">
        <f>'Általános épületgépészeti szere'!H4</f>
        <v>0</v>
      </c>
      <c r="C16" s="16">
        <f>'Általános épületgépészeti szere'!I4</f>
        <v>0</v>
      </c>
    </row>
    <row r="17" spans="1:3" s="11" customFormat="1">
      <c r="A17" s="11" t="s">
        <v>46</v>
      </c>
      <c r="B17" s="17">
        <f>ROUND(SUM(B2:B16), 0)</f>
        <v>0</v>
      </c>
      <c r="C17" s="17">
        <f>ROUND(SUM(C2:C16), 0)</f>
        <v>0</v>
      </c>
    </row>
  </sheetData>
  <pageMargins left="1" right="1" top="1" bottom="1" header="0.41666666666666669" footer="0.41666666666666669"/>
  <pageSetup paperSize="9" firstPageNumber="4294963191" orientation="portrait" useFirstPageNumber="1" r:id="rId1"/>
  <headerFooter>
    <oddHeader>&amp;C&amp;"Times New Roman,bold"&amp;12Munkanem összesítő</oddHeader>
  </headerFooter>
</worksheet>
</file>

<file path=xl/worksheets/sheet3.xml><?xml version="1.0" encoding="utf-8"?>
<worksheet xmlns="http://schemas.openxmlformats.org/spreadsheetml/2006/main" xmlns:r="http://schemas.openxmlformats.org/officeDocument/2006/relationships">
  <dimension ref="A1:I7"/>
  <sheetViews>
    <sheetView view="pageBreakPreview" zoomScaleSheetLayoutView="100" workbookViewId="0">
      <selection activeCell="G6" sqref="G6"/>
    </sheetView>
  </sheetViews>
  <sheetFormatPr defaultColWidth="8.85546875" defaultRowHeight="12.75"/>
  <cols>
    <col min="1" max="1" width="4.28515625" style="8" customWidth="1"/>
    <col min="2" max="2" width="9.28515625" style="1" customWidth="1"/>
    <col min="3" max="3" width="31.2851562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8.85546875" style="1"/>
  </cols>
  <sheetData>
    <row r="1" spans="1:9" s="4" customFormat="1" ht="25.5">
      <c r="A1" s="7" t="s">
        <v>3</v>
      </c>
      <c r="B1" s="3" t="s">
        <v>4</v>
      </c>
      <c r="C1" s="3" t="s">
        <v>5</v>
      </c>
      <c r="D1" s="5" t="s">
        <v>6</v>
      </c>
      <c r="E1" s="3" t="s">
        <v>7</v>
      </c>
      <c r="F1" s="5" t="s">
        <v>8</v>
      </c>
      <c r="G1" s="5" t="s">
        <v>9</v>
      </c>
      <c r="H1" s="5" t="s">
        <v>10</v>
      </c>
      <c r="I1" s="5" t="s">
        <v>11</v>
      </c>
    </row>
    <row r="2" spans="1:9" ht="105">
      <c r="A2" s="8">
        <v>1</v>
      </c>
      <c r="B2" s="1" t="s">
        <v>72</v>
      </c>
      <c r="C2" s="2" t="s">
        <v>68</v>
      </c>
      <c r="D2" s="24">
        <v>360</v>
      </c>
      <c r="E2" s="1" t="s">
        <v>15</v>
      </c>
      <c r="F2" s="14">
        <v>0</v>
      </c>
      <c r="G2" s="14">
        <v>0</v>
      </c>
      <c r="H2" s="14">
        <f>D2*F2</f>
        <v>0</v>
      </c>
      <c r="I2" s="14">
        <f>D2*G2</f>
        <v>0</v>
      </c>
    </row>
    <row r="3" spans="1:9" ht="25.5">
      <c r="C3" s="2" t="s">
        <v>73</v>
      </c>
      <c r="D3" s="24"/>
      <c r="F3" s="14"/>
      <c r="G3" s="14"/>
      <c r="H3" s="14"/>
      <c r="I3" s="14"/>
    </row>
    <row r="4" spans="1:9">
      <c r="D4" s="24"/>
      <c r="F4" s="14"/>
      <c r="G4" s="14"/>
      <c r="H4" s="14"/>
      <c r="I4" s="14"/>
    </row>
    <row r="5" spans="1:9" ht="25.5">
      <c r="A5" s="8">
        <v>2</v>
      </c>
      <c r="B5" s="1" t="s">
        <v>74</v>
      </c>
      <c r="C5" s="2" t="s">
        <v>69</v>
      </c>
      <c r="D5" s="24">
        <v>360</v>
      </c>
      <c r="E5" s="1" t="s">
        <v>15</v>
      </c>
      <c r="F5" s="14">
        <v>0</v>
      </c>
      <c r="G5" s="14">
        <v>0</v>
      </c>
      <c r="H5" s="14">
        <f>D5*F5</f>
        <v>0</v>
      </c>
      <c r="I5" s="14">
        <f>D5*G5</f>
        <v>0</v>
      </c>
    </row>
    <row r="6" spans="1:9">
      <c r="D6" s="24"/>
      <c r="F6" s="14"/>
      <c r="G6" s="14"/>
      <c r="H6" s="14"/>
      <c r="I6" s="14"/>
    </row>
    <row r="7" spans="1:9" s="9" customFormat="1">
      <c r="A7" s="7"/>
      <c r="B7" s="3"/>
      <c r="C7" s="3" t="s">
        <v>13</v>
      </c>
      <c r="D7" s="5"/>
      <c r="E7" s="3"/>
      <c r="F7" s="15"/>
      <c r="G7" s="15"/>
      <c r="H7" s="18">
        <f>SUM(H2:H6)</f>
        <v>0</v>
      </c>
      <c r="I7" s="18">
        <f>SUM(I2:I6)</f>
        <v>0</v>
      </c>
    </row>
  </sheetData>
  <pageMargins left="0.2361111111111111" right="0.2361111111111111" top="0.69444444444444442" bottom="0.69444444444444442" header="0.41666666666666669" footer="0.41666666666666669"/>
  <pageSetup paperSize="9" orientation="portrait" useFirstPageNumber="1" r:id="rId1"/>
  <headerFooter>
    <oddHeader>&amp;L&amp;"Times New Roman CE,bold"&amp;10 Zsaluzás és állványozás</oddHeader>
  </headerFooter>
</worksheet>
</file>

<file path=xl/worksheets/sheet4.xml><?xml version="1.0" encoding="utf-8"?>
<worksheet xmlns="http://schemas.openxmlformats.org/spreadsheetml/2006/main" xmlns:r="http://schemas.openxmlformats.org/officeDocument/2006/relationships">
  <sheetPr>
    <pageSetUpPr fitToPage="1"/>
  </sheetPr>
  <dimension ref="A1:I5"/>
  <sheetViews>
    <sheetView view="pageBreakPreview" zoomScaleSheetLayoutView="100" workbookViewId="0">
      <selection activeCell="F3" sqref="F3"/>
    </sheetView>
  </sheetViews>
  <sheetFormatPr defaultColWidth="8.85546875" defaultRowHeight="12.75"/>
  <cols>
    <col min="1" max="1" width="4.28515625" style="8" customWidth="1"/>
    <col min="2" max="2" width="9.28515625" style="1" customWidth="1"/>
    <col min="3" max="3" width="36.7109375" style="1" customWidth="1"/>
    <col min="4" max="4" width="6.7109375" style="6" customWidth="1"/>
    <col min="5" max="5" width="6.7109375" style="1" customWidth="1"/>
    <col min="6" max="7" width="8.28515625" style="76" customWidth="1"/>
    <col min="8" max="9" width="10.28515625" style="76" customWidth="1"/>
    <col min="10" max="10" width="15.7109375" style="1" customWidth="1"/>
    <col min="11" max="16384" width="8.85546875" style="1"/>
  </cols>
  <sheetData>
    <row r="1" spans="1:9" s="4" customFormat="1" ht="25.5">
      <c r="A1" s="7" t="s">
        <v>3</v>
      </c>
      <c r="B1" s="3" t="s">
        <v>4</v>
      </c>
      <c r="C1" s="3" t="s">
        <v>5</v>
      </c>
      <c r="D1" s="5" t="s">
        <v>6</v>
      </c>
      <c r="E1" s="3" t="s">
        <v>7</v>
      </c>
      <c r="F1" s="71" t="s">
        <v>8</v>
      </c>
      <c r="G1" s="71" t="s">
        <v>9</v>
      </c>
      <c r="H1" s="71" t="s">
        <v>10</v>
      </c>
      <c r="I1" s="71" t="s">
        <v>11</v>
      </c>
    </row>
    <row r="2" spans="1:9">
      <c r="F2" s="72"/>
      <c r="G2" s="72"/>
      <c r="H2" s="72"/>
      <c r="I2" s="72"/>
    </row>
    <row r="3" spans="1:9" ht="41.25">
      <c r="A3" s="32">
        <v>1</v>
      </c>
      <c r="B3" s="1" t="s">
        <v>75</v>
      </c>
      <c r="C3" s="2" t="s">
        <v>70</v>
      </c>
      <c r="D3" s="24">
        <v>15</v>
      </c>
      <c r="E3" s="1" t="s">
        <v>12</v>
      </c>
      <c r="F3" s="72"/>
      <c r="G3" s="72">
        <v>0</v>
      </c>
      <c r="H3" s="72">
        <f>D3*F3</f>
        <v>0</v>
      </c>
      <c r="I3" s="72">
        <f>+D3*G3</f>
        <v>0</v>
      </c>
    </row>
    <row r="4" spans="1:9" s="66" customFormat="1">
      <c r="A4" s="63"/>
      <c r="B4" s="19"/>
      <c r="C4" s="64"/>
      <c r="D4" s="65"/>
      <c r="E4" s="19"/>
      <c r="F4" s="74"/>
      <c r="G4" s="74"/>
      <c r="H4" s="74"/>
      <c r="I4" s="74"/>
    </row>
    <row r="5" spans="1:9">
      <c r="A5" s="7"/>
      <c r="B5" s="3"/>
      <c r="C5" s="3" t="s">
        <v>13</v>
      </c>
      <c r="D5" s="5"/>
      <c r="E5" s="3"/>
      <c r="F5" s="75"/>
      <c r="G5" s="75"/>
      <c r="H5" s="75">
        <f>SUM(H2:H3)</f>
        <v>0</v>
      </c>
      <c r="I5" s="75">
        <f>SUM(I2:I3)</f>
        <v>0</v>
      </c>
    </row>
  </sheetData>
  <pageMargins left="0.98425196850393704" right="0.98425196850393704" top="0.98425196850393704" bottom="0.98425196850393704" header="0.43307086614173229" footer="0.43307086614173229"/>
  <pageSetup paperSize="9" scale="79" orientation="portrait" useFirstPageNumber="1" r:id="rId1"/>
  <headerFooter>
    <oddHeader>&amp;L&amp;"Times New Roman CE,bold"&amp;10 Irtás, föld- és sziklamunka</oddHeader>
  </headerFooter>
</worksheet>
</file>

<file path=xl/worksheets/sheet5.xml><?xml version="1.0" encoding="utf-8"?>
<worksheet xmlns="http://schemas.openxmlformats.org/spreadsheetml/2006/main" xmlns:r="http://schemas.openxmlformats.org/officeDocument/2006/relationships">
  <sheetPr>
    <pageSetUpPr fitToPage="1"/>
  </sheetPr>
  <dimension ref="A1:Y10"/>
  <sheetViews>
    <sheetView view="pageBreakPreview" zoomScaleSheetLayoutView="100" workbookViewId="0">
      <selection activeCell="G4" sqref="G4"/>
    </sheetView>
  </sheetViews>
  <sheetFormatPr defaultColWidth="9.140625" defaultRowHeight="12.75"/>
  <cols>
    <col min="1" max="1" width="4.28515625" style="33" customWidth="1"/>
    <col min="2" max="2" width="9.28515625" style="34" customWidth="1"/>
    <col min="3" max="3" width="36.7109375" style="34" customWidth="1"/>
    <col min="4" max="4" width="6.7109375" style="35" customWidth="1"/>
    <col min="5" max="5" width="6.7109375" style="34" customWidth="1"/>
    <col min="6" max="7" width="8.28515625" style="57" customWidth="1"/>
    <col min="8" max="9" width="10.28515625" style="57" customWidth="1"/>
    <col min="10" max="10" width="15.7109375" style="36" hidden="1" customWidth="1"/>
    <col min="11" max="13" width="9.140625" style="36" hidden="1" customWidth="1"/>
    <col min="14" max="17" width="9.140625" style="37" hidden="1" customWidth="1"/>
    <col min="18" max="21" width="9.140625" style="36" hidden="1" customWidth="1"/>
    <col min="22" max="25" width="9.140625" style="37" hidden="1" customWidth="1"/>
    <col min="26" max="16384" width="9.140625" style="34"/>
  </cols>
  <sheetData>
    <row r="1" spans="1:25" s="39" customFormat="1" ht="25.5">
      <c r="A1" s="33"/>
      <c r="B1" s="34"/>
      <c r="C1" s="34"/>
      <c r="D1" s="35"/>
      <c r="E1" s="34"/>
      <c r="F1" s="57"/>
      <c r="G1" s="57"/>
      <c r="H1" s="57"/>
      <c r="I1" s="57"/>
      <c r="J1" s="36" t="s">
        <v>108</v>
      </c>
      <c r="K1" s="36"/>
      <c r="L1" s="36"/>
      <c r="M1" s="36"/>
      <c r="N1" s="37" t="s">
        <v>109</v>
      </c>
      <c r="O1" s="37"/>
      <c r="P1" s="37"/>
      <c r="Q1" s="37"/>
      <c r="R1" s="38" t="s">
        <v>110</v>
      </c>
      <c r="S1" s="38"/>
      <c r="T1" s="38"/>
      <c r="U1" s="38"/>
      <c r="V1" s="37" t="s">
        <v>111</v>
      </c>
      <c r="W1" s="37"/>
      <c r="X1" s="37"/>
      <c r="Y1" s="37"/>
    </row>
    <row r="2" spans="1:25" s="47" customFormat="1" ht="25.5">
      <c r="A2" s="40" t="s">
        <v>3</v>
      </c>
      <c r="B2" s="41" t="s">
        <v>4</v>
      </c>
      <c r="C2" s="41" t="s">
        <v>5</v>
      </c>
      <c r="D2" s="42" t="s">
        <v>6</v>
      </c>
      <c r="E2" s="41" t="s">
        <v>7</v>
      </c>
      <c r="F2" s="61" t="s">
        <v>8</v>
      </c>
      <c r="G2" s="61" t="s">
        <v>9</v>
      </c>
      <c r="H2" s="61" t="s">
        <v>10</v>
      </c>
      <c r="I2" s="61" t="s">
        <v>11</v>
      </c>
      <c r="J2" s="43" t="s">
        <v>8</v>
      </c>
      <c r="K2" s="43" t="s">
        <v>9</v>
      </c>
      <c r="L2" s="43" t="s">
        <v>10</v>
      </c>
      <c r="M2" s="43" t="s">
        <v>11</v>
      </c>
      <c r="N2" s="44" t="s">
        <v>8</v>
      </c>
      <c r="O2" s="44" t="s">
        <v>9</v>
      </c>
      <c r="P2" s="44" t="s">
        <v>10</v>
      </c>
      <c r="Q2" s="44" t="s">
        <v>11</v>
      </c>
      <c r="R2" s="45" t="s">
        <v>8</v>
      </c>
      <c r="S2" s="45" t="s">
        <v>9</v>
      </c>
      <c r="T2" s="45" t="s">
        <v>10</v>
      </c>
      <c r="U2" s="45" t="s">
        <v>11</v>
      </c>
      <c r="V2" s="46" t="s">
        <v>8</v>
      </c>
      <c r="W2" s="46" t="s">
        <v>9</v>
      </c>
      <c r="X2" s="46" t="s">
        <v>10</v>
      </c>
      <c r="Y2" s="46" t="s">
        <v>11</v>
      </c>
    </row>
    <row r="3" spans="1:25" s="55" customFormat="1" ht="25.5">
      <c r="A3" s="54">
        <v>1</v>
      </c>
      <c r="B3" s="55" t="s">
        <v>112</v>
      </c>
      <c r="C3" s="56" t="s">
        <v>113</v>
      </c>
      <c r="D3" s="57">
        <v>315</v>
      </c>
      <c r="E3" s="55" t="s">
        <v>15</v>
      </c>
      <c r="F3" s="58"/>
      <c r="G3" s="58">
        <v>0</v>
      </c>
      <c r="H3" s="58">
        <f t="shared" ref="H3:H7" si="0">ROUND(D3*F3,0)</f>
        <v>0</v>
      </c>
      <c r="I3" s="58">
        <f t="shared" ref="I3:I7" si="1">ROUND(D3*G3,0)</f>
        <v>0</v>
      </c>
      <c r="J3" s="59"/>
      <c r="K3" s="59"/>
      <c r="L3" s="60">
        <f t="shared" ref="L3:L7" si="2">ROUND($D3*J3,0)</f>
        <v>0</v>
      </c>
      <c r="M3" s="60">
        <f t="shared" ref="M3:Y7" si="3">ROUND($D3*K3,0)</f>
        <v>0</v>
      </c>
      <c r="N3" s="59"/>
      <c r="O3" s="59"/>
      <c r="P3" s="60">
        <f t="shared" si="3"/>
        <v>0</v>
      </c>
      <c r="Q3" s="60">
        <f t="shared" si="3"/>
        <v>0</v>
      </c>
      <c r="R3" s="59"/>
      <c r="S3" s="59"/>
      <c r="T3" s="60">
        <f t="shared" si="3"/>
        <v>0</v>
      </c>
      <c r="U3" s="60">
        <f t="shared" si="3"/>
        <v>0</v>
      </c>
      <c r="V3" s="59"/>
      <c r="W3" s="59"/>
      <c r="X3" s="60">
        <f t="shared" si="3"/>
        <v>0</v>
      </c>
      <c r="Y3" s="60">
        <f t="shared" si="3"/>
        <v>0</v>
      </c>
    </row>
    <row r="4" spans="1:25" s="55" customFormat="1">
      <c r="A4" s="54"/>
      <c r="C4" s="56"/>
      <c r="D4" s="57"/>
      <c r="F4" s="58"/>
      <c r="G4" s="58"/>
      <c r="H4" s="58"/>
      <c r="I4" s="58"/>
      <c r="J4" s="59"/>
      <c r="K4" s="59"/>
      <c r="L4" s="60"/>
      <c r="M4" s="60"/>
      <c r="N4" s="59"/>
      <c r="O4" s="59"/>
      <c r="P4" s="60"/>
      <c r="Q4" s="60"/>
      <c r="R4" s="59"/>
      <c r="S4" s="59"/>
      <c r="T4" s="60"/>
      <c r="U4" s="60"/>
      <c r="V4" s="59"/>
      <c r="W4" s="59"/>
      <c r="X4" s="60"/>
      <c r="Y4" s="60"/>
    </row>
    <row r="5" spans="1:25" ht="51">
      <c r="A5" s="33">
        <v>2</v>
      </c>
      <c r="B5" s="34" t="s">
        <v>114</v>
      </c>
      <c r="C5" s="48" t="s">
        <v>115</v>
      </c>
      <c r="D5" s="35">
        <v>2.7</v>
      </c>
      <c r="E5" s="34" t="s">
        <v>116</v>
      </c>
      <c r="F5" s="58">
        <v>0</v>
      </c>
      <c r="G5" s="58">
        <v>0</v>
      </c>
      <c r="H5" s="58">
        <f t="shared" si="0"/>
        <v>0</v>
      </c>
      <c r="I5" s="58">
        <f t="shared" si="1"/>
        <v>0</v>
      </c>
      <c r="J5" s="38"/>
      <c r="K5" s="38"/>
      <c r="L5" s="49">
        <f t="shared" si="2"/>
        <v>0</v>
      </c>
      <c r="M5" s="49">
        <f t="shared" si="3"/>
        <v>0</v>
      </c>
      <c r="N5" s="50"/>
      <c r="O5" s="50"/>
      <c r="P5" s="51">
        <f t="shared" si="3"/>
        <v>0</v>
      </c>
      <c r="Q5" s="51">
        <f t="shared" si="3"/>
        <v>0</v>
      </c>
      <c r="R5" s="38"/>
      <c r="S5" s="38"/>
      <c r="T5" s="49">
        <f t="shared" si="3"/>
        <v>0</v>
      </c>
      <c r="U5" s="49">
        <f t="shared" si="3"/>
        <v>0</v>
      </c>
      <c r="V5" s="50"/>
      <c r="W5" s="50"/>
      <c r="X5" s="51">
        <f t="shared" si="3"/>
        <v>0</v>
      </c>
      <c r="Y5" s="51">
        <f t="shared" si="3"/>
        <v>0</v>
      </c>
    </row>
    <row r="6" spans="1:25">
      <c r="C6" s="48"/>
      <c r="F6" s="58"/>
      <c r="G6" s="58"/>
      <c r="H6" s="58"/>
      <c r="I6" s="58"/>
      <c r="J6" s="38"/>
      <c r="K6" s="38"/>
      <c r="L6" s="49"/>
      <c r="M6" s="49"/>
      <c r="N6" s="50"/>
      <c r="O6" s="50"/>
      <c r="P6" s="51"/>
      <c r="Q6" s="51"/>
      <c r="R6" s="38"/>
      <c r="S6" s="38"/>
      <c r="T6" s="49"/>
      <c r="U6" s="49"/>
      <c r="V6" s="50"/>
      <c r="W6" s="50"/>
      <c r="X6" s="51"/>
      <c r="Y6" s="51"/>
    </row>
    <row r="7" spans="1:25" ht="102">
      <c r="A7" s="33">
        <v>3</v>
      </c>
      <c r="B7" s="34" t="s">
        <v>117</v>
      </c>
      <c r="C7" s="52" t="s">
        <v>118</v>
      </c>
      <c r="D7" s="35">
        <v>31.5</v>
      </c>
      <c r="E7" s="34" t="s">
        <v>105</v>
      </c>
      <c r="F7" s="58">
        <v>0</v>
      </c>
      <c r="G7" s="58">
        <v>0</v>
      </c>
      <c r="H7" s="58">
        <f t="shared" si="0"/>
        <v>0</v>
      </c>
      <c r="I7" s="58">
        <f t="shared" si="1"/>
        <v>0</v>
      </c>
      <c r="J7" s="38"/>
      <c r="K7" s="38"/>
      <c r="L7" s="49">
        <f t="shared" si="2"/>
        <v>0</v>
      </c>
      <c r="M7" s="49">
        <f t="shared" si="3"/>
        <v>0</v>
      </c>
      <c r="N7" s="50"/>
      <c r="O7" s="50"/>
      <c r="P7" s="51">
        <f t="shared" si="3"/>
        <v>0</v>
      </c>
      <c r="Q7" s="51">
        <f t="shared" si="3"/>
        <v>0</v>
      </c>
      <c r="R7" s="38"/>
      <c r="S7" s="38"/>
      <c r="T7" s="49">
        <f t="shared" si="3"/>
        <v>0</v>
      </c>
      <c r="U7" s="49">
        <f t="shared" si="3"/>
        <v>0</v>
      </c>
      <c r="V7" s="50"/>
      <c r="W7" s="50"/>
      <c r="X7" s="51">
        <f t="shared" si="3"/>
        <v>0</v>
      </c>
      <c r="Y7" s="51">
        <f t="shared" si="3"/>
        <v>0</v>
      </c>
    </row>
    <row r="8" spans="1:25">
      <c r="C8" s="52"/>
      <c r="F8" s="58"/>
      <c r="G8" s="58"/>
      <c r="H8" s="58"/>
      <c r="I8" s="58"/>
      <c r="J8" s="38"/>
      <c r="K8" s="38"/>
      <c r="L8" s="49"/>
      <c r="M8" s="49"/>
      <c r="N8" s="50"/>
      <c r="O8" s="50"/>
      <c r="P8" s="51"/>
      <c r="Q8" s="51"/>
      <c r="R8" s="38"/>
      <c r="S8" s="38"/>
      <c r="T8" s="49"/>
      <c r="U8" s="49"/>
      <c r="V8" s="50"/>
      <c r="W8" s="50"/>
      <c r="X8" s="51"/>
      <c r="Y8" s="51"/>
    </row>
    <row r="9" spans="1:25" s="70" customFormat="1">
      <c r="A9" s="67"/>
      <c r="B9" s="68"/>
      <c r="C9" s="69" t="s">
        <v>13</v>
      </c>
      <c r="D9" s="61"/>
      <c r="E9" s="68"/>
      <c r="F9" s="62"/>
      <c r="G9" s="62"/>
      <c r="H9" s="62">
        <f>SUM(H3:H7)</f>
        <v>0</v>
      </c>
      <c r="I9" s="62">
        <f>SUM(I3:I7)</f>
        <v>0</v>
      </c>
      <c r="J9" s="62"/>
      <c r="K9" s="62"/>
      <c r="L9" s="62">
        <f>SUM(L3:L7)</f>
        <v>0</v>
      </c>
      <c r="M9" s="62">
        <f>SUM(M3:M7)</f>
        <v>0</v>
      </c>
      <c r="N9" s="62"/>
      <c r="O9" s="62"/>
      <c r="P9" s="62">
        <f>SUM(P3:P7)</f>
        <v>0</v>
      </c>
      <c r="Q9" s="62">
        <f>SUM(Q3:Q7)</f>
        <v>0</v>
      </c>
      <c r="R9" s="62"/>
      <c r="S9" s="62"/>
      <c r="T9" s="62">
        <f>SUM(T3:T7)</f>
        <v>0</v>
      </c>
      <c r="U9" s="62">
        <f>SUM(U3:U7)</f>
        <v>0</v>
      </c>
      <c r="V9" s="62"/>
      <c r="W9" s="62"/>
      <c r="X9" s="62">
        <f>SUM(X3:X7)</f>
        <v>0</v>
      </c>
      <c r="Y9" s="62">
        <f>SUM(Y3:Y7)</f>
        <v>0</v>
      </c>
    </row>
    <row r="10" spans="1:25">
      <c r="H10" s="58"/>
      <c r="I10" s="58"/>
      <c r="J10" s="53"/>
      <c r="K10" s="38"/>
      <c r="L10" s="49" t="e">
        <f>SUM(#REF!,#REF!,L9,#REF!)</f>
        <v>#REF!</v>
      </c>
      <c r="M10" s="49" t="e">
        <f>SUM(#REF!,#REF!,M9,#REF!)</f>
        <v>#REF!</v>
      </c>
      <c r="N10" s="50"/>
      <c r="O10" s="50"/>
      <c r="P10" s="51" t="e">
        <f>SUM(#REF!,#REF!,P9,#REF!)</f>
        <v>#REF!</v>
      </c>
      <c r="Q10" s="51" t="e">
        <f>SUM(#REF!,#REF!,Q9,#REF!)</f>
        <v>#REF!</v>
      </c>
      <c r="R10" s="38"/>
      <c r="S10" s="38"/>
      <c r="T10" s="49" t="e">
        <f>SUM(#REF!,#REF!,T9,#REF!)</f>
        <v>#REF!</v>
      </c>
      <c r="U10" s="49" t="e">
        <f>SUM(#REF!,#REF!,U9,#REF!)</f>
        <v>#REF!</v>
      </c>
      <c r="V10" s="50"/>
      <c r="W10" s="50"/>
      <c r="X10" s="51" t="e">
        <f>SUM(#REF!,#REF!,X9,#REF!)</f>
        <v>#REF!</v>
      </c>
      <c r="Y10" s="51" t="e">
        <f>SUM(#REF!,#REF!,Y9,#REF!)</f>
        <v>#REF!</v>
      </c>
    </row>
  </sheetData>
  <sheetProtection selectLockedCells="1" selectUnlockedCells="1"/>
  <pageMargins left="0.98425196850393704" right="0.98425196850393704" top="0.98425196850393704" bottom="0.98425196850393704" header="0.43307086614173229" footer="0.51181102362204722"/>
  <pageSetup paperSize="9" scale="79" firstPageNumber="4294963191" fitToHeight="3" orientation="portrait" useFirstPageNumber="1" horizontalDpi="300" verticalDpi="300" r:id="rId1"/>
  <headerFooter alignWithMargins="0">
    <oddHeader>&amp;C&amp;"Times New Roman,Normál"&amp;12&amp;F
&amp;A</oddHeader>
  </headerFooter>
  <colBreaks count="1" manualBreakCount="1">
    <brk id="21" max="1048575" man="1"/>
  </colBreaks>
</worksheet>
</file>

<file path=xl/worksheets/sheet6.xml><?xml version="1.0" encoding="utf-8"?>
<worksheet xmlns="http://schemas.openxmlformats.org/spreadsheetml/2006/main" xmlns:r="http://schemas.openxmlformats.org/officeDocument/2006/relationships">
  <dimension ref="A1:I15"/>
  <sheetViews>
    <sheetView view="pageBreakPreview" zoomScaleSheetLayoutView="100" workbookViewId="0">
      <selection activeCell="G6" sqref="G6"/>
    </sheetView>
  </sheetViews>
  <sheetFormatPr defaultRowHeight="12.75"/>
  <cols>
    <col min="1" max="1" width="4.28515625" style="8" customWidth="1"/>
    <col min="2" max="2" width="9.28515625" style="1" customWidth="1"/>
    <col min="3" max="3" width="31.4257812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c r="F2" s="14"/>
      <c r="G2" s="14"/>
      <c r="H2" s="14"/>
      <c r="I2" s="14"/>
    </row>
    <row r="3" spans="1:9" ht="25.5">
      <c r="A3" s="8">
        <v>1</v>
      </c>
      <c r="B3" s="1" t="s">
        <v>76</v>
      </c>
      <c r="C3" s="2" t="s">
        <v>16</v>
      </c>
      <c r="D3" s="6">
        <v>556</v>
      </c>
      <c r="E3" s="1" t="s">
        <v>15</v>
      </c>
      <c r="F3" s="14"/>
      <c r="G3" s="14">
        <v>0</v>
      </c>
      <c r="H3" s="14">
        <f>ROUND(D3*F3, 0)</f>
        <v>0</v>
      </c>
      <c r="I3" s="14">
        <f>ROUND(D3*G3, 0)</f>
        <v>0</v>
      </c>
    </row>
    <row r="4" spans="1:9">
      <c r="F4" s="14"/>
      <c r="G4" s="14"/>
      <c r="H4" s="14"/>
      <c r="I4" s="14"/>
    </row>
    <row r="5" spans="1:9" ht="79.5">
      <c r="A5" s="8">
        <v>3</v>
      </c>
      <c r="B5" s="1" t="s">
        <v>106</v>
      </c>
      <c r="C5" s="2" t="s">
        <v>141</v>
      </c>
      <c r="D5" s="6">
        <v>256</v>
      </c>
      <c r="E5" s="1" t="s">
        <v>15</v>
      </c>
      <c r="F5" s="14">
        <v>0</v>
      </c>
      <c r="G5" s="14">
        <v>0</v>
      </c>
      <c r="H5" s="14">
        <f>ROUND(D5*F5, 0)</f>
        <v>0</v>
      </c>
      <c r="I5" s="14">
        <f>ROUND(D5*G5, 0)</f>
        <v>0</v>
      </c>
    </row>
    <row r="6" spans="1:9">
      <c r="C6" s="2"/>
      <c r="F6" s="14"/>
      <c r="G6" s="14"/>
      <c r="H6" s="14"/>
      <c r="I6" s="14"/>
    </row>
    <row r="7" spans="1:9" ht="76.5">
      <c r="A7" s="8">
        <v>3</v>
      </c>
      <c r="B7" s="1" t="s">
        <v>17</v>
      </c>
      <c r="C7" s="25" t="s">
        <v>18</v>
      </c>
      <c r="D7" s="24">
        <v>556</v>
      </c>
      <c r="E7" s="26" t="s">
        <v>15</v>
      </c>
      <c r="F7" s="14">
        <v>0</v>
      </c>
      <c r="G7" s="14">
        <v>0</v>
      </c>
      <c r="H7" s="14">
        <f>ROUND(D7*F7, 0)</f>
        <v>0</v>
      </c>
      <c r="I7" s="14">
        <f>ROUND(D7*G7, 0)</f>
        <v>0</v>
      </c>
    </row>
    <row r="8" spans="1:9">
      <c r="C8" s="26"/>
      <c r="D8" s="24"/>
      <c r="E8" s="26"/>
      <c r="F8" s="14"/>
      <c r="G8" s="14"/>
      <c r="H8" s="14"/>
      <c r="I8" s="14"/>
    </row>
    <row r="9" spans="1:9" ht="38.25">
      <c r="A9" s="8">
        <v>4</v>
      </c>
      <c r="B9" s="1" t="s">
        <v>77</v>
      </c>
      <c r="C9" s="25" t="s">
        <v>19</v>
      </c>
      <c r="D9" s="24">
        <v>556</v>
      </c>
      <c r="E9" s="26" t="s">
        <v>15</v>
      </c>
      <c r="F9" s="14">
        <v>0</v>
      </c>
      <c r="G9" s="14">
        <v>0</v>
      </c>
      <c r="H9" s="14">
        <f>ROUND(D9*F9, 0)</f>
        <v>0</v>
      </c>
      <c r="I9" s="14">
        <f>ROUND(D9*G9, 0)</f>
        <v>0</v>
      </c>
    </row>
    <row r="10" spans="1:9">
      <c r="F10" s="14"/>
      <c r="G10" s="14"/>
      <c r="H10" s="14"/>
      <c r="I10" s="14"/>
    </row>
    <row r="11" spans="1:9" ht="89.25">
      <c r="A11" s="8">
        <v>5</v>
      </c>
      <c r="B11" s="1" t="s">
        <v>78</v>
      </c>
      <c r="C11" s="2" t="s">
        <v>20</v>
      </c>
      <c r="D11" s="6">
        <v>256</v>
      </c>
      <c r="E11" s="1" t="s">
        <v>15</v>
      </c>
      <c r="F11" s="14">
        <v>0</v>
      </c>
      <c r="G11" s="14">
        <v>0</v>
      </c>
      <c r="H11" s="14">
        <f>ROUND(D11*F11, 0)</f>
        <v>0</v>
      </c>
      <c r="I11" s="14">
        <f>ROUND(D11*G11, 0)</f>
        <v>0</v>
      </c>
    </row>
    <row r="12" spans="1:9">
      <c r="C12" s="2"/>
      <c r="F12" s="14"/>
      <c r="G12" s="14"/>
      <c r="H12" s="14"/>
      <c r="I12" s="14"/>
    </row>
    <row r="13" spans="1:9" ht="38.25">
      <c r="A13" s="8">
        <v>7</v>
      </c>
      <c r="B13" s="1" t="s">
        <v>101</v>
      </c>
      <c r="C13" s="2" t="s">
        <v>102</v>
      </c>
      <c r="D13" s="6">
        <v>80</v>
      </c>
      <c r="E13" s="1" t="s">
        <v>15</v>
      </c>
      <c r="F13" s="14">
        <v>0</v>
      </c>
      <c r="G13" s="14">
        <v>0</v>
      </c>
      <c r="H13" s="14">
        <f>ROUND(D13*F13, 0)</f>
        <v>0</v>
      </c>
      <c r="I13" s="14">
        <f>ROUND(D13*G13, 0)</f>
        <v>0</v>
      </c>
    </row>
    <row r="14" spans="1:9">
      <c r="F14" s="14"/>
      <c r="G14" s="14"/>
      <c r="H14" s="14"/>
      <c r="I14" s="14"/>
    </row>
    <row r="15" spans="1:9" s="9" customFormat="1">
      <c r="A15" s="7"/>
      <c r="B15" s="3"/>
      <c r="C15" s="3" t="s">
        <v>13</v>
      </c>
      <c r="D15" s="5"/>
      <c r="E15" s="3"/>
      <c r="F15" s="15"/>
      <c r="G15" s="15"/>
      <c r="H15" s="15">
        <f>ROUND(SUM(H2:H14),0)</f>
        <v>0</v>
      </c>
      <c r="I15" s="15">
        <f>ROUND(SUM(I2:I14),0)</f>
        <v>0</v>
      </c>
    </row>
  </sheetData>
  <pageMargins left="0.2361111111111111" right="0.2361111111111111" top="0.69444444444444442" bottom="0.69444444444444442" header="0.41666666666666669" footer="0.41666666666666669"/>
  <pageSetup paperSize="9" firstPageNumber="4294963191" orientation="portrait" useFirstPageNumber="1" r:id="rId1"/>
  <headerFooter>
    <oddHeader>&amp;L&amp;"Times New Roman CE,bold"&amp;10 Ácsmunka</oddHeader>
  </headerFooter>
</worksheet>
</file>

<file path=xl/worksheets/sheet7.xml><?xml version="1.0" encoding="utf-8"?>
<worksheet xmlns="http://schemas.openxmlformats.org/spreadsheetml/2006/main" xmlns:r="http://schemas.openxmlformats.org/officeDocument/2006/relationships">
  <dimension ref="A1:I11"/>
  <sheetViews>
    <sheetView view="pageBreakPreview" zoomScaleSheetLayoutView="100" workbookViewId="0">
      <selection activeCell="G3" sqref="G3"/>
    </sheetView>
  </sheetViews>
  <sheetFormatPr defaultRowHeight="12.75"/>
  <cols>
    <col min="1" max="1" width="4.28515625" style="8" customWidth="1"/>
    <col min="2" max="2" width="9.28515625" style="1" customWidth="1"/>
    <col min="3" max="3" width="33.28515625" style="1" customWidth="1"/>
    <col min="4" max="4" width="6.7109375" style="6" customWidth="1"/>
    <col min="5" max="5" width="6.7109375" style="1" customWidth="1"/>
    <col min="6" max="7" width="8.28515625" style="6" customWidth="1"/>
    <col min="8" max="8" width="10.28515625" style="6" customWidth="1"/>
    <col min="9" max="9" width="10.85546875" style="6" bestFit="1"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ht="51">
      <c r="A2" s="8">
        <v>1</v>
      </c>
      <c r="B2" s="1" t="s">
        <v>79</v>
      </c>
      <c r="C2" s="2" t="s">
        <v>22</v>
      </c>
      <c r="D2" s="6">
        <v>280</v>
      </c>
      <c r="E2" s="1" t="s">
        <v>15</v>
      </c>
      <c r="F2" s="14"/>
      <c r="G2" s="14">
        <v>0</v>
      </c>
      <c r="H2" s="14">
        <f>ROUND(D2*F2, 0)</f>
        <v>0</v>
      </c>
      <c r="I2" s="14">
        <f>ROUND(D2*G2, 0)</f>
        <v>0</v>
      </c>
    </row>
    <row r="3" spans="1:9">
      <c r="F3" s="14"/>
      <c r="G3" s="14"/>
      <c r="H3" s="14"/>
      <c r="I3" s="14"/>
    </row>
    <row r="4" spans="1:9" ht="105.75" customHeight="1">
      <c r="A4" s="8">
        <v>2</v>
      </c>
      <c r="B4" s="1" t="s">
        <v>80</v>
      </c>
      <c r="C4" s="25" t="s">
        <v>23</v>
      </c>
      <c r="D4" s="6">
        <v>280</v>
      </c>
      <c r="E4" s="1" t="s">
        <v>15</v>
      </c>
      <c r="F4" s="14">
        <v>0</v>
      </c>
      <c r="G4" s="14">
        <v>0</v>
      </c>
      <c r="H4" s="14">
        <f>ROUND(D4*F4, 0)</f>
        <v>0</v>
      </c>
      <c r="I4" s="14">
        <f>ROUND(D4*G4, 0)</f>
        <v>0</v>
      </c>
    </row>
    <row r="5" spans="1:9" ht="27.75" customHeight="1">
      <c r="C5" s="25" t="s">
        <v>24</v>
      </c>
      <c r="F5" s="14"/>
      <c r="G5" s="14"/>
      <c r="H5" s="14"/>
      <c r="I5" s="14"/>
    </row>
    <row r="6" spans="1:9">
      <c r="C6" s="26"/>
      <c r="F6" s="14"/>
      <c r="G6" s="14"/>
      <c r="H6" s="14"/>
      <c r="I6" s="14"/>
    </row>
    <row r="7" spans="1:9" ht="56.25" customHeight="1">
      <c r="A7" s="8">
        <v>3</v>
      </c>
      <c r="B7" s="1" t="s">
        <v>25</v>
      </c>
      <c r="C7" s="25" t="s">
        <v>26</v>
      </c>
      <c r="D7" s="6">
        <v>280</v>
      </c>
      <c r="E7" s="1" t="s">
        <v>15</v>
      </c>
      <c r="F7" s="14">
        <v>0</v>
      </c>
      <c r="G7" s="14">
        <v>0</v>
      </c>
      <c r="H7" s="14">
        <f>ROUND(D7*F7, 0)</f>
        <v>0</v>
      </c>
      <c r="I7" s="14">
        <f>ROUND(D7*G7, 0)</f>
        <v>0</v>
      </c>
    </row>
    <row r="8" spans="1:9" ht="12.75" customHeight="1">
      <c r="C8" s="25"/>
      <c r="F8" s="14"/>
      <c r="G8" s="14"/>
      <c r="H8" s="14"/>
      <c r="I8" s="14"/>
    </row>
    <row r="9" spans="1:9" ht="108.75" customHeight="1">
      <c r="B9" s="1" t="s">
        <v>139</v>
      </c>
      <c r="C9" s="87" t="s">
        <v>140</v>
      </c>
      <c r="D9" s="79">
        <v>4.5199999999999996</v>
      </c>
      <c r="E9" s="80" t="s">
        <v>15</v>
      </c>
      <c r="F9" s="81">
        <v>0</v>
      </c>
      <c r="G9" s="81">
        <v>0</v>
      </c>
      <c r="H9" s="81">
        <f>ROUND(D9*F9,)</f>
        <v>0</v>
      </c>
      <c r="I9" s="81">
        <f>ROUND(D9*G9,)</f>
        <v>0</v>
      </c>
    </row>
    <row r="10" spans="1:9">
      <c r="C10" s="19"/>
      <c r="F10" s="14"/>
      <c r="G10" s="14"/>
      <c r="H10" s="14"/>
      <c r="I10" s="14"/>
    </row>
    <row r="11" spans="1:9" s="9" customFormat="1">
      <c r="A11" s="7"/>
      <c r="B11" s="3"/>
      <c r="C11" s="3" t="s">
        <v>13</v>
      </c>
      <c r="D11" s="5"/>
      <c r="E11" s="3"/>
      <c r="F11" s="15"/>
      <c r="G11" s="15"/>
      <c r="H11" s="15">
        <f>ROUND(SUM(H2:H10),0)</f>
        <v>0</v>
      </c>
      <c r="I11" s="15">
        <f>ROUND(SUM(I2:I10),0)</f>
        <v>0</v>
      </c>
    </row>
  </sheetData>
  <pageMargins left="0.2361111111111111" right="0.2361111111111111" top="0.69444444444444442" bottom="0.69444444444444442" header="0.41666666666666669" footer="0.41666666666666669"/>
  <pageSetup paperSize="9" firstPageNumber="4294963191" orientation="portrait" useFirstPageNumber="1" r:id="rId1"/>
  <headerFooter>
    <oddHeader>&amp;L&amp;"Times New Roman CE,bold"&amp;10 Vakolás és rabicolás</oddHeader>
  </headerFooter>
</worksheet>
</file>

<file path=xl/worksheets/sheet8.xml><?xml version="1.0" encoding="utf-8"?>
<worksheet xmlns="http://schemas.openxmlformats.org/spreadsheetml/2006/main" xmlns:r="http://schemas.openxmlformats.org/officeDocument/2006/relationships">
  <sheetPr>
    <pageSetUpPr fitToPage="1"/>
  </sheetPr>
  <dimension ref="A1:I4"/>
  <sheetViews>
    <sheetView view="pageBreakPreview" zoomScaleSheetLayoutView="100" workbookViewId="0">
      <selection activeCell="G3" sqref="G3"/>
    </sheetView>
  </sheetViews>
  <sheetFormatPr defaultRowHeight="12.75"/>
  <cols>
    <col min="1" max="1" width="4.28515625" style="8" customWidth="1"/>
    <col min="2" max="2" width="9.28515625" style="1" customWidth="1"/>
    <col min="3" max="3" width="35.2851562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ht="25.5">
      <c r="A2" s="8">
        <v>1</v>
      </c>
      <c r="B2" s="1" t="s">
        <v>81</v>
      </c>
      <c r="C2" s="2" t="s">
        <v>28</v>
      </c>
      <c r="D2" s="30"/>
      <c r="E2" s="1" t="s">
        <v>29</v>
      </c>
      <c r="G2" s="14">
        <v>0</v>
      </c>
      <c r="H2" s="14">
        <f>ROUND(D2*F2, 0)</f>
        <v>0</v>
      </c>
      <c r="I2" s="14">
        <f>ROUND(D2*G2, 0)</f>
        <v>0</v>
      </c>
    </row>
    <row r="3" spans="1:9">
      <c r="G3" s="14"/>
      <c r="H3" s="14"/>
      <c r="I3" s="14"/>
    </row>
    <row r="4" spans="1:9" s="9" customFormat="1">
      <c r="A4" s="7"/>
      <c r="B4" s="3"/>
      <c r="C4" s="3" t="s">
        <v>13</v>
      </c>
      <c r="D4" s="5"/>
      <c r="E4" s="3"/>
      <c r="F4" s="5"/>
      <c r="G4" s="15"/>
      <c r="H4" s="15">
        <f>ROUND(SUM(H2:H3),0)</f>
        <v>0</v>
      </c>
      <c r="I4" s="15">
        <f>ROUND(SUM(I2:I3),0)</f>
        <v>0</v>
      </c>
    </row>
  </sheetData>
  <pageMargins left="0.23622047244094491" right="0.23622047244094491" top="0.70866141732283472" bottom="0.70866141732283472" header="0.43307086614173229" footer="0.43307086614173229"/>
  <pageSetup paperSize="9" scale="99" firstPageNumber="4294963191" orientation="portrait" useFirstPageNumber="1" r:id="rId1"/>
  <headerFooter>
    <oddHeader>&amp;L&amp;"Times New Roman CE,bold"&amp;10 Égéstermék elvezető berendezések</oddHeader>
  </headerFooter>
</worksheet>
</file>

<file path=xl/worksheets/sheet9.xml><?xml version="1.0" encoding="utf-8"?>
<worksheet xmlns="http://schemas.openxmlformats.org/spreadsheetml/2006/main" xmlns:r="http://schemas.openxmlformats.org/officeDocument/2006/relationships">
  <dimension ref="A1:I6"/>
  <sheetViews>
    <sheetView view="pageBreakPreview" zoomScaleSheetLayoutView="100" workbookViewId="0">
      <selection activeCell="G5" sqref="G5"/>
    </sheetView>
  </sheetViews>
  <sheetFormatPr defaultRowHeight="12.75"/>
  <cols>
    <col min="1" max="1" width="4.28515625" style="8" customWidth="1"/>
    <col min="2" max="2" width="9.28515625" style="1" customWidth="1"/>
    <col min="3" max="3" width="32"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c r="A2" s="8">
        <v>1</v>
      </c>
      <c r="B2" s="1" t="s">
        <v>82</v>
      </c>
      <c r="C2" s="2" t="s">
        <v>71</v>
      </c>
      <c r="D2" s="6">
        <v>556</v>
      </c>
      <c r="E2" s="1" t="s">
        <v>15</v>
      </c>
      <c r="F2" s="14"/>
      <c r="G2" s="14">
        <v>0</v>
      </c>
      <c r="H2" s="14">
        <f>ROUND(D2*F2, 0)</f>
        <v>0</v>
      </c>
      <c r="I2" s="14">
        <f>ROUND(D2*G2, 0)</f>
        <v>0</v>
      </c>
    </row>
    <row r="3" spans="1:9">
      <c r="F3" s="14"/>
      <c r="G3" s="14"/>
      <c r="H3" s="14"/>
      <c r="I3" s="14"/>
    </row>
    <row r="4" spans="1:9" ht="76.5">
      <c r="A4" s="8">
        <v>2</v>
      </c>
      <c r="B4" s="1" t="s">
        <v>31</v>
      </c>
      <c r="C4" s="2" t="s">
        <v>32</v>
      </c>
      <c r="D4" s="6">
        <v>556</v>
      </c>
      <c r="E4" s="1" t="s">
        <v>15</v>
      </c>
      <c r="F4" s="14">
        <v>0</v>
      </c>
      <c r="G4" s="14">
        <v>0</v>
      </c>
      <c r="H4" s="14">
        <f>ROUND(D4*F4, 0)</f>
        <v>0</v>
      </c>
      <c r="I4" s="14">
        <f>ROUND(D4*G4, 0)</f>
        <v>0</v>
      </c>
    </row>
    <row r="5" spans="1:9">
      <c r="F5" s="14"/>
      <c r="G5" s="14"/>
      <c r="H5" s="14"/>
      <c r="I5" s="14"/>
    </row>
    <row r="6" spans="1:9" s="9" customFormat="1">
      <c r="A6" s="7"/>
      <c r="B6" s="3"/>
      <c r="C6" s="3" t="s">
        <v>13</v>
      </c>
      <c r="D6" s="5"/>
      <c r="E6" s="3"/>
      <c r="F6" s="15"/>
      <c r="G6" s="15"/>
      <c r="H6" s="15">
        <f>ROUND(SUM(H2:H5),0)</f>
        <v>0</v>
      </c>
      <c r="I6" s="15">
        <f>ROUND(SUM(I2:I5),0)</f>
        <v>0</v>
      </c>
    </row>
  </sheetData>
  <pageMargins left="0.2361111111111111" right="0.2361111111111111" top="0.69444444444444442" bottom="0.69444444444444442" header="0.41666666666666669" footer="0.41666666666666669"/>
  <pageSetup paperSize="9" firstPageNumber="4294963191" orientation="portrait" useFirstPageNumber="1" r:id="rId1"/>
  <headerFooter>
    <oddHeader>&amp;L&amp;"Times New Roman CE,bold"&amp;10 Tetőfedés</oddHeader>
  </headerFooter>
</worksheet>
</file>

<file path=xl/worksheets/sheet10.xml><?xml version="1.0" encoding="utf-8"?>
<worksheet xmlns="http://schemas.openxmlformats.org/spreadsheetml/2006/main" xmlns:r="http://schemas.openxmlformats.org/officeDocument/2006/relationships">
  <dimension ref="A1:I15"/>
  <sheetViews>
    <sheetView view="pageBreakPreview" zoomScaleSheetLayoutView="100" workbookViewId="0">
      <selection activeCell="F3" sqref="F3"/>
    </sheetView>
  </sheetViews>
  <sheetFormatPr defaultRowHeight="15"/>
  <cols>
    <col min="1" max="1" width="4.28515625" style="106" customWidth="1"/>
    <col min="2" max="2" width="9.28515625" style="106" customWidth="1"/>
    <col min="3" max="3" width="28" style="106" customWidth="1"/>
    <col min="4" max="5" width="6.7109375" style="106" customWidth="1"/>
    <col min="6" max="7" width="8.28515625" style="106" customWidth="1"/>
    <col min="8" max="9" width="10.28515625" style="106" customWidth="1"/>
  </cols>
  <sheetData>
    <row r="1" spans="1:9" ht="25.5">
      <c r="A1" s="7" t="s">
        <v>3</v>
      </c>
      <c r="B1" s="3" t="s">
        <v>4</v>
      </c>
      <c r="C1" s="3" t="s">
        <v>5</v>
      </c>
      <c r="D1" s="5" t="s">
        <v>6</v>
      </c>
      <c r="E1" s="3" t="s">
        <v>7</v>
      </c>
      <c r="F1" s="5" t="s">
        <v>8</v>
      </c>
      <c r="G1" s="5" t="s">
        <v>9</v>
      </c>
      <c r="H1" s="5" t="s">
        <v>10</v>
      </c>
      <c r="I1" s="5" t="s">
        <v>11</v>
      </c>
    </row>
    <row r="2" spans="1:9" ht="89.25">
      <c r="A2" s="8">
        <v>1</v>
      </c>
      <c r="B2" s="1" t="s">
        <v>122</v>
      </c>
      <c r="C2" s="77" t="s">
        <v>138</v>
      </c>
      <c r="D2" s="6">
        <v>54</v>
      </c>
      <c r="E2" s="1" t="s">
        <v>15</v>
      </c>
      <c r="F2" s="14">
        <v>0</v>
      </c>
      <c r="G2" s="14">
        <v>0</v>
      </c>
      <c r="H2" s="14">
        <f>ROUND(D2*F2, 0)</f>
        <v>0</v>
      </c>
      <c r="I2" s="14">
        <f>ROUND(D2*G2, 0)</f>
        <v>0</v>
      </c>
    </row>
    <row r="3" spans="1:9">
      <c r="A3" s="8"/>
      <c r="B3" s="1"/>
      <c r="C3" s="77"/>
      <c r="D3" s="6"/>
      <c r="E3" s="1"/>
      <c r="F3" s="14"/>
      <c r="G3" s="14"/>
      <c r="H3" s="14"/>
      <c r="I3" s="14"/>
    </row>
    <row r="4" spans="1:9" ht="38.25">
      <c r="A4" s="8">
        <v>2</v>
      </c>
      <c r="B4" s="1" t="s">
        <v>98</v>
      </c>
      <c r="C4" s="2" t="s">
        <v>96</v>
      </c>
      <c r="D4" s="6">
        <v>63.1</v>
      </c>
      <c r="E4" s="1" t="s">
        <v>15</v>
      </c>
      <c r="F4" s="14">
        <v>0</v>
      </c>
      <c r="G4" s="14">
        <v>0</v>
      </c>
      <c r="H4" s="14">
        <f>ROUND(D4*F4, 0)</f>
        <v>0</v>
      </c>
      <c r="I4" s="14">
        <f>ROUND(D4*G4, 0)</f>
        <v>0</v>
      </c>
    </row>
    <row r="5" spans="1:9" ht="89.25">
      <c r="A5" s="8"/>
      <c r="B5" s="1"/>
      <c r="C5" s="2" t="s">
        <v>97</v>
      </c>
      <c r="D5" s="6"/>
      <c r="E5" s="1"/>
      <c r="F5" s="14"/>
      <c r="G5" s="14"/>
      <c r="H5" s="14"/>
      <c r="I5" s="14"/>
    </row>
    <row r="6" spans="1:9">
      <c r="A6" s="8"/>
      <c r="B6" s="1"/>
      <c r="C6" s="1"/>
      <c r="D6" s="6"/>
      <c r="E6" s="1"/>
      <c r="F6" s="14"/>
      <c r="G6" s="14"/>
      <c r="H6" s="14"/>
      <c r="I6" s="14"/>
    </row>
    <row r="7" spans="1:9" ht="89.25">
      <c r="A7" s="8">
        <v>2</v>
      </c>
      <c r="B7" s="1" t="s">
        <v>99</v>
      </c>
      <c r="C7" s="2" t="s">
        <v>121</v>
      </c>
      <c r="D7" s="6">
        <v>68.540000000000006</v>
      </c>
      <c r="E7" s="1" t="s">
        <v>15</v>
      </c>
      <c r="F7" s="14">
        <v>0</v>
      </c>
      <c r="G7" s="14">
        <v>0</v>
      </c>
      <c r="H7" s="14">
        <f>ROUND(D7*F7, 0)</f>
        <v>0</v>
      </c>
      <c r="I7" s="14">
        <f>ROUND(D7*G7, 0)</f>
        <v>0</v>
      </c>
    </row>
    <row r="8" spans="1:9">
      <c r="A8" s="8"/>
      <c r="B8" s="1"/>
      <c r="C8" s="2"/>
      <c r="D8" s="6"/>
      <c r="E8" s="1"/>
      <c r="F8" s="14"/>
      <c r="G8" s="14"/>
      <c r="H8" s="14"/>
      <c r="I8" s="14"/>
    </row>
    <row r="9" spans="1:9" ht="38.25">
      <c r="A9" s="8">
        <v>3</v>
      </c>
      <c r="B9" s="1" t="s">
        <v>126</v>
      </c>
      <c r="C9" s="2" t="s">
        <v>127</v>
      </c>
      <c r="D9" s="103">
        <v>70</v>
      </c>
      <c r="E9" s="104" t="s">
        <v>15</v>
      </c>
      <c r="F9" s="105">
        <v>0</v>
      </c>
      <c r="G9" s="105">
        <v>0</v>
      </c>
      <c r="H9" s="105">
        <f>ROUND(D9*F9,)</f>
        <v>0</v>
      </c>
      <c r="I9" s="105">
        <f>ROUND(D9*G9,)</f>
        <v>0</v>
      </c>
    </row>
    <row r="10" spans="1:9">
      <c r="A10" s="8"/>
      <c r="B10" s="1"/>
      <c r="C10" s="2"/>
      <c r="D10" s="6"/>
      <c r="E10" s="1"/>
      <c r="F10" s="14"/>
      <c r="G10" s="14"/>
      <c r="H10" s="14"/>
      <c r="I10" s="14"/>
    </row>
    <row r="11" spans="1:9" ht="25.5">
      <c r="A11" s="8"/>
      <c r="B11" s="1" t="s">
        <v>128</v>
      </c>
      <c r="C11" s="2" t="s">
        <v>129</v>
      </c>
      <c r="D11" s="103">
        <v>12</v>
      </c>
      <c r="E11" s="103" t="s">
        <v>12</v>
      </c>
      <c r="F11" s="105"/>
      <c r="G11" s="105">
        <v>0</v>
      </c>
      <c r="H11" s="105">
        <f>ROUND(D11*F11,)</f>
        <v>0</v>
      </c>
      <c r="I11" s="105">
        <f>ROUND(D11*G11,)</f>
        <v>0</v>
      </c>
    </row>
    <row r="12" spans="1:9">
      <c r="A12" s="8"/>
      <c r="B12" s="1"/>
      <c r="C12" s="2"/>
      <c r="D12" s="6"/>
      <c r="E12" s="1"/>
      <c r="F12" s="14"/>
      <c r="G12" s="14"/>
      <c r="H12" s="14"/>
      <c r="I12" s="14"/>
    </row>
    <row r="13" spans="1:9" ht="63.75">
      <c r="A13" s="8"/>
      <c r="B13" s="1" t="s">
        <v>130</v>
      </c>
      <c r="C13" s="2" t="s">
        <v>131</v>
      </c>
      <c r="D13" s="103">
        <v>310</v>
      </c>
      <c r="E13" s="104" t="s">
        <v>15</v>
      </c>
      <c r="F13" s="105"/>
      <c r="G13" s="105">
        <v>0</v>
      </c>
      <c r="H13" s="105">
        <f>ROUND(D13*F13,)</f>
        <v>0</v>
      </c>
      <c r="I13" s="105">
        <f>ROUND(D13*G13,)</f>
        <v>0</v>
      </c>
    </row>
    <row r="14" spans="1:9">
      <c r="A14" s="8"/>
      <c r="B14" s="1"/>
      <c r="C14" s="1"/>
      <c r="D14" s="6"/>
      <c r="E14" s="1"/>
      <c r="F14" s="14"/>
      <c r="G14" s="14"/>
      <c r="H14" s="14"/>
      <c r="I14" s="14"/>
    </row>
    <row r="15" spans="1:9">
      <c r="A15" s="7"/>
      <c r="B15" s="3"/>
      <c r="C15" s="3" t="s">
        <v>13</v>
      </c>
      <c r="D15" s="5"/>
      <c r="E15" s="3"/>
      <c r="F15" s="15"/>
      <c r="G15" s="15"/>
      <c r="H15" s="15">
        <f>ROUND(SUM(H2:H14),0)</f>
        <v>0</v>
      </c>
      <c r="I15" s="15">
        <f>ROUND(SUM(I2:I14),0)</f>
        <v>0</v>
      </c>
    </row>
  </sheetData>
  <pageMargins left="0.7" right="0.7" top="0.75" bottom="0.75" header="0.3" footer="0.3"/>
  <pageSetup paperSize="9" scale="94" orientation="portrait" r:id="rId1"/>
</worksheet>
</file>

<file path=xl/worksheets/sheet11.xml><?xml version="1.0" encoding="utf-8"?>
<worksheet xmlns="http://schemas.openxmlformats.org/spreadsheetml/2006/main" xmlns:r="http://schemas.openxmlformats.org/officeDocument/2006/relationships">
  <dimension ref="A1:L24"/>
  <sheetViews>
    <sheetView view="pageBreakPreview" zoomScale="90" zoomScaleSheetLayoutView="90" workbookViewId="0">
      <selection activeCell="G19" sqref="G19"/>
    </sheetView>
  </sheetViews>
  <sheetFormatPr defaultRowHeight="12.75"/>
  <cols>
    <col min="1" max="1" width="4.28515625" style="8" customWidth="1"/>
    <col min="2" max="2" width="9.28515625" style="1" customWidth="1"/>
    <col min="3" max="3" width="36.710937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12" s="4" customFormat="1" ht="25.5">
      <c r="A1" s="7" t="s">
        <v>3</v>
      </c>
      <c r="B1" s="3" t="s">
        <v>4</v>
      </c>
      <c r="C1" s="3" t="s">
        <v>5</v>
      </c>
      <c r="D1" s="5" t="s">
        <v>6</v>
      </c>
      <c r="E1" s="3" t="s">
        <v>7</v>
      </c>
      <c r="F1" s="5" t="s">
        <v>8</v>
      </c>
      <c r="G1" s="5" t="s">
        <v>9</v>
      </c>
      <c r="H1" s="5" t="s">
        <v>10</v>
      </c>
      <c r="I1" s="5" t="s">
        <v>11</v>
      </c>
    </row>
    <row r="2" spans="1:12" ht="25.5">
      <c r="A2" s="8">
        <v>1</v>
      </c>
      <c r="B2" s="1" t="s">
        <v>83</v>
      </c>
      <c r="C2" s="2" t="s">
        <v>34</v>
      </c>
      <c r="D2" s="6">
        <v>90</v>
      </c>
      <c r="E2" s="1" t="s">
        <v>14</v>
      </c>
      <c r="F2" s="14"/>
      <c r="G2" s="14">
        <v>0</v>
      </c>
      <c r="H2" s="14">
        <f>ROUND(D2*F2, 0)</f>
        <v>0</v>
      </c>
      <c r="I2" s="14">
        <f>ROUND(D2*G2, 0)</f>
        <v>0</v>
      </c>
    </row>
    <row r="3" spans="1:12">
      <c r="F3" s="14"/>
      <c r="G3" s="14"/>
      <c r="H3" s="14"/>
      <c r="I3" s="14"/>
    </row>
    <row r="4" spans="1:12" ht="25.5">
      <c r="A4" s="8">
        <v>2</v>
      </c>
      <c r="B4" s="1" t="s">
        <v>84</v>
      </c>
      <c r="C4" s="2" t="s">
        <v>35</v>
      </c>
      <c r="D4" s="6">
        <v>50.4</v>
      </c>
      <c r="E4" s="1" t="s">
        <v>14</v>
      </c>
      <c r="F4" s="14"/>
      <c r="G4" s="14">
        <v>0</v>
      </c>
      <c r="H4" s="14">
        <f>ROUND(D4*F4, 0)</f>
        <v>0</v>
      </c>
      <c r="I4" s="14">
        <f>ROUND(D4*G4, 0)</f>
        <v>0</v>
      </c>
    </row>
    <row r="5" spans="1:12">
      <c r="F5" s="14"/>
      <c r="G5" s="14"/>
      <c r="H5" s="14"/>
      <c r="I5" s="14"/>
    </row>
    <row r="6" spans="1:12" ht="25.5">
      <c r="A6" s="8">
        <v>3</v>
      </c>
      <c r="B6" s="1" t="s">
        <v>158</v>
      </c>
      <c r="C6" s="1" t="s">
        <v>157</v>
      </c>
      <c r="D6" s="24">
        <v>8</v>
      </c>
      <c r="E6" s="1" t="s">
        <v>14</v>
      </c>
      <c r="F6" s="14"/>
      <c r="G6" s="14">
        <v>0</v>
      </c>
      <c r="H6" s="14">
        <f>ROUND(D6*F6,)</f>
        <v>0</v>
      </c>
      <c r="I6" s="14">
        <f>ROUND(D6*G6,)</f>
        <v>0</v>
      </c>
    </row>
    <row r="7" spans="1:12">
      <c r="D7" s="65"/>
      <c r="F7" s="14"/>
      <c r="G7" s="14"/>
      <c r="H7" s="14"/>
      <c r="I7" s="14"/>
    </row>
    <row r="8" spans="1:12" ht="25.5">
      <c r="A8" s="8">
        <v>4</v>
      </c>
      <c r="B8" s="1" t="s">
        <v>155</v>
      </c>
      <c r="C8" s="1" t="s">
        <v>154</v>
      </c>
      <c r="D8" s="24">
        <v>28</v>
      </c>
      <c r="E8" s="1" t="s">
        <v>14</v>
      </c>
      <c r="F8" s="14"/>
      <c r="G8" s="14">
        <v>0</v>
      </c>
      <c r="H8" s="14">
        <f>ROUND(D8*F8,)</f>
        <v>0</v>
      </c>
      <c r="I8" s="14">
        <f>ROUND(D8*G8,)</f>
        <v>0</v>
      </c>
    </row>
    <row r="9" spans="1:12">
      <c r="F9" s="14"/>
      <c r="G9" s="14"/>
      <c r="H9" s="14"/>
      <c r="I9" s="14"/>
    </row>
    <row r="10" spans="1:12" ht="63.75">
      <c r="A10" s="8">
        <v>5</v>
      </c>
      <c r="B10" s="1" t="s">
        <v>85</v>
      </c>
      <c r="C10" s="2" t="s">
        <v>152</v>
      </c>
      <c r="D10" s="6">
        <v>90</v>
      </c>
      <c r="E10" s="1" t="s">
        <v>14</v>
      </c>
      <c r="F10" s="14">
        <v>0</v>
      </c>
      <c r="G10" s="14">
        <v>0</v>
      </c>
      <c r="H10" s="14">
        <f>ROUND(D10*F10, 0)</f>
        <v>0</v>
      </c>
      <c r="I10" s="14">
        <f>ROUND(D10*G10, 0)</f>
        <v>0</v>
      </c>
    </row>
    <row r="11" spans="1:12">
      <c r="F11" s="14"/>
      <c r="G11" s="14"/>
      <c r="H11" s="14"/>
      <c r="I11" s="14"/>
    </row>
    <row r="12" spans="1:12" ht="51">
      <c r="A12" s="27">
        <v>6</v>
      </c>
      <c r="B12" s="26" t="s">
        <v>36</v>
      </c>
      <c r="C12" s="25" t="s">
        <v>153</v>
      </c>
      <c r="D12" s="24">
        <v>50.4</v>
      </c>
      <c r="E12" s="26" t="s">
        <v>14</v>
      </c>
      <c r="F12" s="28">
        <v>0</v>
      </c>
      <c r="G12" s="28">
        <v>0</v>
      </c>
      <c r="H12" s="28">
        <f>ROUND(D12*F12, 0)</f>
        <v>0</v>
      </c>
      <c r="I12" s="28">
        <f>ROUND(D12*G12, 0)</f>
        <v>0</v>
      </c>
      <c r="J12" s="26"/>
      <c r="L12" s="107"/>
    </row>
    <row r="13" spans="1:12">
      <c r="A13" s="27"/>
      <c r="B13" s="26"/>
      <c r="C13" s="25"/>
      <c r="D13" s="24"/>
      <c r="E13" s="26"/>
      <c r="F13" s="28"/>
      <c r="G13" s="28"/>
      <c r="H13" s="28"/>
      <c r="I13" s="28"/>
      <c r="J13" s="26"/>
    </row>
    <row r="14" spans="1:12" ht="38.25">
      <c r="A14" s="27">
        <v>7</v>
      </c>
      <c r="B14" s="26" t="s">
        <v>156</v>
      </c>
      <c r="C14" s="25" t="s">
        <v>159</v>
      </c>
      <c r="D14" s="24">
        <v>90</v>
      </c>
      <c r="E14" s="26" t="s">
        <v>14</v>
      </c>
      <c r="F14" s="28">
        <v>0</v>
      </c>
      <c r="G14" s="28">
        <v>0</v>
      </c>
      <c r="H14" s="28">
        <f>ROUND(D14*F14, 0)</f>
        <v>0</v>
      </c>
      <c r="I14" s="28">
        <f>ROUND(D14*G14, 0)</f>
        <v>0</v>
      </c>
      <c r="J14" s="26"/>
    </row>
    <row r="15" spans="1:12">
      <c r="A15" s="27"/>
      <c r="B15" s="26"/>
      <c r="C15" s="25"/>
      <c r="D15" s="24"/>
      <c r="E15" s="26"/>
      <c r="F15" s="28"/>
      <c r="G15" s="28"/>
      <c r="H15" s="28"/>
      <c r="I15" s="28"/>
      <c r="J15" s="26"/>
    </row>
    <row r="16" spans="1:12" ht="38.25">
      <c r="A16" s="27">
        <v>8</v>
      </c>
      <c r="B16" s="26" t="s">
        <v>162</v>
      </c>
      <c r="C16" s="25" t="s">
        <v>163</v>
      </c>
      <c r="D16" s="1">
        <v>8</v>
      </c>
      <c r="E16" s="26" t="s">
        <v>14</v>
      </c>
      <c r="F16" s="28">
        <v>0</v>
      </c>
      <c r="G16" s="28">
        <v>0</v>
      </c>
      <c r="H16" s="28">
        <f>ROUND(D16*F16, 0)</f>
        <v>0</v>
      </c>
      <c r="I16" s="28">
        <f>ROUND(D16*G16, 0)</f>
        <v>0</v>
      </c>
      <c r="J16" s="26"/>
    </row>
    <row r="17" spans="1:10">
      <c r="A17" s="27"/>
      <c r="B17" s="26"/>
      <c r="C17" s="25"/>
      <c r="D17" s="24"/>
      <c r="E17" s="26"/>
      <c r="F17" s="28"/>
      <c r="G17" s="28"/>
      <c r="H17" s="28"/>
      <c r="I17" s="28"/>
      <c r="J17" s="26"/>
    </row>
    <row r="18" spans="1:10" ht="38.25">
      <c r="A18" s="27">
        <v>9</v>
      </c>
      <c r="B18" s="26" t="s">
        <v>160</v>
      </c>
      <c r="C18" s="25" t="s">
        <v>161</v>
      </c>
      <c r="D18" s="24">
        <v>28</v>
      </c>
      <c r="E18" s="26" t="s">
        <v>14</v>
      </c>
      <c r="F18" s="28">
        <v>0</v>
      </c>
      <c r="G18" s="28">
        <v>0</v>
      </c>
      <c r="H18" s="28">
        <f>ROUND(D18*F18, 0)</f>
        <v>0</v>
      </c>
      <c r="I18" s="28">
        <f>ROUND(D18*G18, 0)</f>
        <v>0</v>
      </c>
      <c r="J18" s="26"/>
    </row>
    <row r="19" spans="1:10">
      <c r="A19" s="27"/>
      <c r="B19" s="26"/>
      <c r="C19" s="25"/>
      <c r="D19" s="24"/>
      <c r="E19" s="26"/>
      <c r="F19" s="28"/>
      <c r="G19" s="28"/>
      <c r="H19" s="28"/>
      <c r="I19" s="28"/>
      <c r="J19" s="26"/>
    </row>
    <row r="20" spans="1:10" s="9" customFormat="1">
      <c r="A20" s="7"/>
      <c r="B20" s="3"/>
      <c r="C20" s="3" t="s">
        <v>13</v>
      </c>
      <c r="D20" s="5"/>
      <c r="E20" s="3"/>
      <c r="F20" s="15"/>
      <c r="G20" s="15"/>
      <c r="H20" s="15">
        <f>ROUND(SUM(H2:H19),0)</f>
        <v>0</v>
      </c>
      <c r="I20" s="15">
        <f>ROUND(SUM(I2:I19),0)</f>
        <v>0</v>
      </c>
    </row>
    <row r="24" spans="1:10">
      <c r="E24" s="6"/>
    </row>
  </sheetData>
  <pageMargins left="0.2361111111111111" right="0.2361111111111111" top="0.69444444444444442" bottom="0.69444444444444442" header="0.41666666666666669" footer="0.41666666666666669"/>
  <pageSetup paperSize="9" scale="98" firstPageNumber="4294963191" orientation="portrait" useFirstPageNumber="1" r:id="rId1"/>
  <headerFooter>
    <oddHeader>&amp;L&amp;"Times New Roman CE,bold"&amp;10 Bádogozás</oddHeader>
  </headerFooter>
</worksheet>
</file>

<file path=xl/worksheets/sheet12.xml><?xml version="1.0" encoding="utf-8"?>
<worksheet xmlns="http://schemas.openxmlformats.org/spreadsheetml/2006/main" xmlns:r="http://schemas.openxmlformats.org/officeDocument/2006/relationships">
  <dimension ref="A1:I24"/>
  <sheetViews>
    <sheetView view="pageBreakPreview" zoomScale="90" zoomScaleSheetLayoutView="90" workbookViewId="0">
      <selection activeCell="F7" sqref="F7"/>
    </sheetView>
  </sheetViews>
  <sheetFormatPr defaultRowHeight="12.75"/>
  <cols>
    <col min="1" max="1" width="4.28515625" style="93" customWidth="1"/>
    <col min="2" max="2" width="9.28515625" style="94" customWidth="1"/>
    <col min="3" max="3" width="36.5703125" style="94" bestFit="1" customWidth="1"/>
    <col min="4" max="4" width="6.7109375" style="96" customWidth="1"/>
    <col min="5" max="5" width="6.7109375" style="94" customWidth="1"/>
    <col min="6" max="7" width="8.28515625" style="96" customWidth="1"/>
    <col min="8" max="9" width="10.28515625" style="96" customWidth="1"/>
    <col min="10" max="10" width="15.7109375" style="1" customWidth="1"/>
    <col min="11" max="16384" width="9.140625" style="1"/>
  </cols>
  <sheetData>
    <row r="1" spans="1:9" s="4" customFormat="1" ht="25.5">
      <c r="A1" s="90" t="s">
        <v>3</v>
      </c>
      <c r="B1" s="91" t="s">
        <v>4</v>
      </c>
      <c r="C1" s="91" t="s">
        <v>5</v>
      </c>
      <c r="D1" s="92" t="s">
        <v>6</v>
      </c>
      <c r="E1" s="91" t="s">
        <v>7</v>
      </c>
      <c r="F1" s="92" t="s">
        <v>8</v>
      </c>
      <c r="G1" s="92" t="s">
        <v>9</v>
      </c>
      <c r="H1" s="92" t="s">
        <v>10</v>
      </c>
      <c r="I1" s="92" t="s">
        <v>11</v>
      </c>
    </row>
    <row r="2" spans="1:9" ht="28.5">
      <c r="A2" s="93">
        <v>1</v>
      </c>
      <c r="B2" s="94" t="s">
        <v>88</v>
      </c>
      <c r="C2" s="95" t="s">
        <v>142</v>
      </c>
      <c r="D2" s="96">
        <v>7.2</v>
      </c>
      <c r="E2" s="94" t="s">
        <v>143</v>
      </c>
      <c r="F2" s="97"/>
      <c r="G2" s="97">
        <v>0</v>
      </c>
      <c r="H2" s="97">
        <f>ROUND(D2*F2, 0)</f>
        <v>0</v>
      </c>
      <c r="I2" s="97">
        <f>ROUND(D2*G2, 0)</f>
        <v>0</v>
      </c>
    </row>
    <row r="3" spans="1:9">
      <c r="F3" s="97"/>
      <c r="G3" s="97"/>
      <c r="H3" s="97"/>
      <c r="I3" s="97"/>
    </row>
    <row r="4" spans="1:9" ht="28.5">
      <c r="A4" s="93">
        <v>2</v>
      </c>
      <c r="B4" s="94" t="s">
        <v>89</v>
      </c>
      <c r="C4" s="95" t="s">
        <v>144</v>
      </c>
      <c r="D4" s="96">
        <v>32</v>
      </c>
      <c r="E4" s="94" t="s">
        <v>143</v>
      </c>
      <c r="F4" s="97"/>
      <c r="G4" s="97">
        <v>0</v>
      </c>
      <c r="H4" s="97">
        <f>ROUND(D4*F4, 0)</f>
        <v>0</v>
      </c>
      <c r="I4" s="97">
        <f>ROUND(D4*G4, 0)</f>
        <v>0</v>
      </c>
    </row>
    <row r="5" spans="1:9">
      <c r="F5" s="97"/>
      <c r="G5" s="97"/>
      <c r="H5" s="97"/>
      <c r="I5" s="97"/>
    </row>
    <row r="6" spans="1:9" ht="63.75">
      <c r="A6" s="93">
        <v>3</v>
      </c>
      <c r="B6" s="94" t="s">
        <v>92</v>
      </c>
      <c r="C6" s="95" t="s">
        <v>90</v>
      </c>
      <c r="D6" s="96">
        <v>6</v>
      </c>
      <c r="E6" s="94" t="s">
        <v>12</v>
      </c>
      <c r="F6" s="97">
        <v>0</v>
      </c>
      <c r="G6" s="97">
        <v>0</v>
      </c>
      <c r="H6" s="97">
        <f>ROUND(D6*F6, 0)</f>
        <v>0</v>
      </c>
      <c r="I6" s="97">
        <f>ROUND(D6*G6, 0)</f>
        <v>0</v>
      </c>
    </row>
    <row r="7" spans="1:9" ht="51">
      <c r="C7" s="95" t="s">
        <v>91</v>
      </c>
      <c r="F7" s="97"/>
      <c r="G7" s="97"/>
      <c r="H7" s="97"/>
      <c r="I7" s="97"/>
    </row>
    <row r="8" spans="1:9">
      <c r="F8" s="97"/>
      <c r="G8" s="97"/>
      <c r="H8" s="97"/>
      <c r="I8" s="97"/>
    </row>
    <row r="9" spans="1:9" s="26" customFormat="1" ht="153">
      <c r="A9" s="108">
        <v>4</v>
      </c>
      <c r="B9" s="109" t="s">
        <v>132</v>
      </c>
      <c r="C9" s="110" t="s">
        <v>145</v>
      </c>
      <c r="D9" s="111">
        <v>2</v>
      </c>
      <c r="E9" s="109" t="s">
        <v>12</v>
      </c>
      <c r="F9" s="112">
        <v>0</v>
      </c>
      <c r="G9" s="112">
        <v>0</v>
      </c>
      <c r="H9" s="112">
        <f>ROUND(D9*F9, 0)</f>
        <v>0</v>
      </c>
      <c r="I9" s="112">
        <f>ROUND(D9*G9, 0)</f>
        <v>0</v>
      </c>
    </row>
    <row r="10" spans="1:9" s="26" customFormat="1" ht="38.25">
      <c r="A10" s="108"/>
      <c r="B10" s="109"/>
      <c r="C10" s="113" t="s">
        <v>147</v>
      </c>
      <c r="D10" s="111"/>
      <c r="E10" s="109"/>
      <c r="F10" s="112"/>
      <c r="G10" s="112"/>
      <c r="H10" s="112"/>
      <c r="I10" s="112"/>
    </row>
    <row r="11" spans="1:9" s="26" customFormat="1">
      <c r="A11" s="108"/>
      <c r="B11" s="109"/>
      <c r="C11" s="109"/>
      <c r="D11" s="111"/>
      <c r="E11" s="109"/>
      <c r="F11" s="112"/>
      <c r="G11" s="112"/>
      <c r="H11" s="112"/>
      <c r="I11" s="112"/>
    </row>
    <row r="12" spans="1:9" s="26" customFormat="1" ht="153">
      <c r="A12" s="108">
        <v>5</v>
      </c>
      <c r="B12" s="109" t="s">
        <v>132</v>
      </c>
      <c r="C12" s="110" t="s">
        <v>145</v>
      </c>
      <c r="D12" s="111">
        <v>4</v>
      </c>
      <c r="E12" s="109" t="s">
        <v>12</v>
      </c>
      <c r="F12" s="112">
        <v>0</v>
      </c>
      <c r="G12" s="112">
        <v>0</v>
      </c>
      <c r="H12" s="112">
        <f>ROUND(D12*F12, 0)</f>
        <v>0</v>
      </c>
      <c r="I12" s="112">
        <f>ROUND(D12*G12, 0)</f>
        <v>0</v>
      </c>
    </row>
    <row r="13" spans="1:9" s="26" customFormat="1">
      <c r="A13" s="108"/>
      <c r="B13" s="109"/>
      <c r="C13" s="113" t="s">
        <v>146</v>
      </c>
      <c r="D13" s="111"/>
      <c r="E13" s="109"/>
      <c r="F13" s="112"/>
      <c r="G13" s="112"/>
      <c r="H13" s="112"/>
      <c r="I13" s="112"/>
    </row>
    <row r="14" spans="1:9" s="26" customFormat="1">
      <c r="A14" s="108"/>
      <c r="B14" s="109"/>
      <c r="C14" s="109"/>
      <c r="D14" s="111"/>
      <c r="E14" s="109"/>
      <c r="F14" s="112"/>
      <c r="G14" s="112"/>
      <c r="H14" s="112"/>
      <c r="I14" s="112"/>
    </row>
    <row r="15" spans="1:9" s="26" customFormat="1" ht="153">
      <c r="A15" s="108">
        <v>6</v>
      </c>
      <c r="B15" s="109" t="s">
        <v>132</v>
      </c>
      <c r="C15" s="110" t="s">
        <v>145</v>
      </c>
      <c r="D15" s="111">
        <v>4</v>
      </c>
      <c r="E15" s="109" t="s">
        <v>12</v>
      </c>
      <c r="F15" s="112">
        <v>0</v>
      </c>
      <c r="G15" s="112">
        <v>0</v>
      </c>
      <c r="H15" s="112">
        <f>ROUND(D15*F15, 0)</f>
        <v>0</v>
      </c>
      <c r="I15" s="112">
        <f>ROUND(D15*G15, 0)</f>
        <v>0</v>
      </c>
    </row>
    <row r="16" spans="1:9" s="26" customFormat="1">
      <c r="A16" s="108"/>
      <c r="B16" s="109"/>
      <c r="C16" s="113" t="s">
        <v>148</v>
      </c>
      <c r="D16" s="111"/>
      <c r="E16" s="109"/>
      <c r="F16" s="112"/>
      <c r="G16" s="112"/>
      <c r="H16" s="112"/>
      <c r="I16" s="112"/>
    </row>
    <row r="17" spans="1:9" s="26" customFormat="1">
      <c r="A17" s="108"/>
      <c r="B17" s="109"/>
      <c r="C17" s="113"/>
      <c r="D17" s="111"/>
      <c r="E17" s="109"/>
      <c r="F17" s="112"/>
      <c r="G17" s="112"/>
      <c r="H17" s="112"/>
      <c r="I17" s="112"/>
    </row>
    <row r="18" spans="1:9" ht="175.5" customHeight="1">
      <c r="A18" s="93">
        <v>7</v>
      </c>
      <c r="B18" s="94" t="s">
        <v>132</v>
      </c>
      <c r="C18" s="98" t="s">
        <v>133</v>
      </c>
      <c r="D18" s="99">
        <v>2</v>
      </c>
      <c r="E18" s="100" t="s">
        <v>12</v>
      </c>
      <c r="F18" s="101">
        <v>0</v>
      </c>
      <c r="G18" s="101">
        <v>0</v>
      </c>
      <c r="H18" s="101">
        <f>ROUND(D18*F18,)</f>
        <v>0</v>
      </c>
      <c r="I18" s="101">
        <f>ROUND(D18*G18,)</f>
        <v>0</v>
      </c>
    </row>
    <row r="19" spans="1:9" ht="12.75" customHeight="1">
      <c r="C19" s="98"/>
      <c r="D19" s="99"/>
      <c r="E19" s="100"/>
      <c r="F19" s="101"/>
      <c r="G19" s="101"/>
      <c r="H19" s="101"/>
      <c r="I19" s="101"/>
    </row>
    <row r="20" spans="1:9" ht="175.5" customHeight="1">
      <c r="A20" s="93">
        <v>8</v>
      </c>
      <c r="B20" s="94" t="s">
        <v>132</v>
      </c>
      <c r="C20" s="98" t="s">
        <v>149</v>
      </c>
      <c r="D20" s="99">
        <v>2</v>
      </c>
      <c r="E20" s="100" t="s">
        <v>12</v>
      </c>
      <c r="F20" s="101">
        <v>0</v>
      </c>
      <c r="G20" s="101">
        <v>0</v>
      </c>
      <c r="H20" s="101">
        <f>ROUND(D20*F20,)</f>
        <v>0</v>
      </c>
      <c r="I20" s="101">
        <f>ROUND(D20*G20,)</f>
        <v>0</v>
      </c>
    </row>
    <row r="21" spans="1:9" ht="12" customHeight="1">
      <c r="C21" s="98"/>
      <c r="D21" s="99"/>
      <c r="E21" s="100"/>
      <c r="F21" s="101"/>
      <c r="G21" s="101"/>
      <c r="H21" s="101"/>
      <c r="I21" s="101"/>
    </row>
    <row r="22" spans="1:9" ht="192" customHeight="1">
      <c r="A22" s="93">
        <v>9</v>
      </c>
      <c r="B22" s="94" t="s">
        <v>132</v>
      </c>
      <c r="C22" s="98" t="s">
        <v>150</v>
      </c>
      <c r="D22" s="99">
        <v>12</v>
      </c>
      <c r="E22" s="100" t="s">
        <v>12</v>
      </c>
      <c r="F22" s="101">
        <v>0</v>
      </c>
      <c r="G22" s="101">
        <v>0</v>
      </c>
      <c r="H22" s="101">
        <f>ROUND(D22*F22,)</f>
        <v>0</v>
      </c>
      <c r="I22" s="101">
        <f>ROUND(D22*G22,)</f>
        <v>0</v>
      </c>
    </row>
    <row r="23" spans="1:9">
      <c r="F23" s="97"/>
      <c r="G23" s="97"/>
      <c r="H23" s="97"/>
      <c r="I23" s="97"/>
    </row>
    <row r="24" spans="1:9" s="9" customFormat="1">
      <c r="A24" s="90"/>
      <c r="B24" s="91"/>
      <c r="C24" s="91" t="s">
        <v>13</v>
      </c>
      <c r="D24" s="92"/>
      <c r="E24" s="91"/>
      <c r="F24" s="102"/>
      <c r="G24" s="102"/>
      <c r="H24" s="102">
        <f>ROUND(SUM(H2:H23),0)</f>
        <v>0</v>
      </c>
      <c r="I24" s="102">
        <f>ROUND(SUM(I2:I23),0)</f>
        <v>0</v>
      </c>
    </row>
  </sheetData>
  <pageMargins left="0.2361111111111111" right="0.2361111111111111" top="0.69444444444444442" bottom="0.69444444444444442" header="0.41666666666666669" footer="0.41666666666666669"/>
  <pageSetup paperSize="9" scale="95" firstPageNumber="4294963191" orientation="portrait" useFirstPageNumber="1" r:id="rId1"/>
  <headerFooter>
    <oddHeader>&amp;L&amp;"Times New Roman CE,bold"&amp;10 Asztalosszerkezetek elhelyezése</oddHeader>
  </headerFooter>
  <rowBreaks count="1" manualBreakCount="1">
    <brk id="17" max="16383" man="1"/>
  </rowBreaks>
</worksheet>
</file>

<file path=xl/worksheets/sheet13.xml><?xml version="1.0" encoding="utf-8"?>
<worksheet xmlns="http://schemas.openxmlformats.org/spreadsheetml/2006/main" xmlns:r="http://schemas.openxmlformats.org/officeDocument/2006/relationships">
  <dimension ref="A1:I6"/>
  <sheetViews>
    <sheetView workbookViewId="0">
      <selection activeCell="G3" sqref="G3"/>
    </sheetView>
  </sheetViews>
  <sheetFormatPr defaultRowHeight="15"/>
  <cols>
    <col min="1" max="1" width="4.28515625" customWidth="1"/>
    <col min="2" max="2" width="9.28515625" customWidth="1"/>
    <col min="3" max="3" width="36.7109375" customWidth="1"/>
    <col min="4" max="5" width="6.7109375" customWidth="1"/>
    <col min="6" max="7" width="8.28515625" customWidth="1"/>
    <col min="8" max="9" width="10.28515625" customWidth="1"/>
  </cols>
  <sheetData>
    <row r="1" spans="1:9" ht="25.5">
      <c r="A1" s="7" t="s">
        <v>3</v>
      </c>
      <c r="B1" s="3" t="s">
        <v>4</v>
      </c>
      <c r="C1" s="3" t="s">
        <v>5</v>
      </c>
      <c r="D1" s="5" t="s">
        <v>6</v>
      </c>
      <c r="E1" s="3" t="s">
        <v>7</v>
      </c>
      <c r="F1" s="5" t="s">
        <v>8</v>
      </c>
      <c r="G1" s="5" t="s">
        <v>9</v>
      </c>
      <c r="H1" s="5" t="s">
        <v>10</v>
      </c>
      <c r="I1" s="5" t="s">
        <v>11</v>
      </c>
    </row>
    <row r="2" spans="1:9" ht="156.75" customHeight="1">
      <c r="A2" s="8">
        <v>1</v>
      </c>
      <c r="B2" s="1" t="s">
        <v>135</v>
      </c>
      <c r="C2" s="86" t="s">
        <v>136</v>
      </c>
      <c r="D2" s="83">
        <v>12</v>
      </c>
      <c r="E2" s="84" t="s">
        <v>12</v>
      </c>
      <c r="F2" s="81">
        <v>0</v>
      </c>
      <c r="G2" s="81">
        <v>0</v>
      </c>
      <c r="H2" s="81">
        <f>ROUND(D2*F2,)</f>
        <v>0</v>
      </c>
      <c r="I2" s="81">
        <f>ROUND(D2*G2,)</f>
        <v>0</v>
      </c>
    </row>
    <row r="3" spans="1:9">
      <c r="A3" s="8"/>
      <c r="B3" s="1"/>
      <c r="C3" s="2"/>
      <c r="D3" s="6"/>
      <c r="E3" s="1"/>
      <c r="F3" s="14"/>
      <c r="G3" s="14"/>
      <c r="H3" s="14"/>
      <c r="I3" s="14"/>
    </row>
    <row r="4" spans="1:9" ht="76.5">
      <c r="A4" s="8">
        <v>2</v>
      </c>
      <c r="B4" s="1" t="s">
        <v>135</v>
      </c>
      <c r="C4" s="82" t="s">
        <v>137</v>
      </c>
      <c r="D4" s="83">
        <v>8</v>
      </c>
      <c r="E4" s="84" t="s">
        <v>12</v>
      </c>
      <c r="F4" s="81">
        <v>0</v>
      </c>
      <c r="G4" s="81">
        <v>0</v>
      </c>
      <c r="H4" s="81">
        <f>ROUND(D4*F4,)</f>
        <v>0</v>
      </c>
      <c r="I4" s="81">
        <f>ROUND(D4*G4,)</f>
        <v>0</v>
      </c>
    </row>
    <row r="5" spans="1:9">
      <c r="A5" s="8"/>
      <c r="B5" s="1"/>
      <c r="C5" s="1"/>
      <c r="D5" s="6"/>
      <c r="E5" s="1"/>
      <c r="F5" s="14"/>
      <c r="G5" s="14"/>
      <c r="H5" s="14"/>
      <c r="I5" s="14"/>
    </row>
    <row r="6" spans="1:9">
      <c r="A6" s="7"/>
      <c r="B6" s="3"/>
      <c r="C6" s="3" t="s">
        <v>13</v>
      </c>
      <c r="D6" s="5"/>
      <c r="E6" s="3"/>
      <c r="F6" s="15"/>
      <c r="G6" s="15"/>
      <c r="H6" s="15">
        <f>ROUND(SUM(H2:H5),0)</f>
        <v>0</v>
      </c>
      <c r="I6" s="15">
        <f>ROUND(SUM(I2:I5),0)</f>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I7"/>
  <sheetViews>
    <sheetView view="pageBreakPreview" zoomScale="90" zoomScaleSheetLayoutView="90" workbookViewId="0">
      <selection activeCell="F6" sqref="F6"/>
    </sheetView>
  </sheetViews>
  <sheetFormatPr defaultRowHeight="12.75"/>
  <cols>
    <col min="1" max="1" width="4.28515625" style="8" customWidth="1"/>
    <col min="2" max="2" width="9.28515625" style="1" customWidth="1"/>
    <col min="3" max="3" width="36.710937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ht="77.25" customHeight="1">
      <c r="A2" s="8">
        <v>1</v>
      </c>
      <c r="B2" s="1" t="s">
        <v>86</v>
      </c>
      <c r="C2" s="2" t="s">
        <v>40</v>
      </c>
      <c r="D2" s="6">
        <v>990</v>
      </c>
      <c r="E2" s="1" t="s">
        <v>15</v>
      </c>
      <c r="F2" s="14">
        <v>0</v>
      </c>
      <c r="G2" s="14">
        <v>0</v>
      </c>
      <c r="H2" s="14">
        <f>ROUND(D2*F2, 0)</f>
        <v>0</v>
      </c>
      <c r="I2" s="14">
        <f>ROUND(D2*G2, 0)</f>
        <v>0</v>
      </c>
    </row>
    <row r="3" spans="1:9" ht="25.5">
      <c r="C3" s="2" t="s">
        <v>41</v>
      </c>
      <c r="F3" s="14"/>
      <c r="G3" s="14"/>
      <c r="H3" s="14"/>
      <c r="I3" s="14"/>
    </row>
    <row r="4" spans="1:9">
      <c r="C4" s="2"/>
      <c r="F4" s="14"/>
      <c r="G4" s="14"/>
      <c r="H4" s="14"/>
      <c r="I4" s="14"/>
    </row>
    <row r="5" spans="1:9" ht="63.75">
      <c r="A5" s="8">
        <v>2</v>
      </c>
      <c r="B5" s="1" t="s">
        <v>103</v>
      </c>
      <c r="C5" s="2" t="s">
        <v>104</v>
      </c>
      <c r="D5" s="6">
        <v>80</v>
      </c>
      <c r="E5" s="1" t="s">
        <v>15</v>
      </c>
      <c r="F5" s="14">
        <v>0</v>
      </c>
      <c r="G5" s="14">
        <v>0</v>
      </c>
      <c r="H5" s="14">
        <f>ROUND(D5*F5, 0)</f>
        <v>0</v>
      </c>
      <c r="I5" s="14">
        <f>ROUND(D5*G5, 0)</f>
        <v>0</v>
      </c>
    </row>
    <row r="6" spans="1:9">
      <c r="F6" s="14"/>
      <c r="G6" s="14"/>
      <c r="H6" s="14"/>
      <c r="I6" s="14"/>
    </row>
    <row r="7" spans="1:9" s="9" customFormat="1">
      <c r="A7" s="7"/>
      <c r="B7" s="3"/>
      <c r="C7" s="3" t="s">
        <v>13</v>
      </c>
      <c r="D7" s="5"/>
      <c r="E7" s="3"/>
      <c r="F7" s="15"/>
      <c r="G7" s="15"/>
      <c r="H7" s="15">
        <f>ROUND(SUM(H2:H6),0)</f>
        <v>0</v>
      </c>
      <c r="I7" s="15">
        <f>ROUND(SUM(I2:I6),0)</f>
        <v>0</v>
      </c>
    </row>
  </sheetData>
  <pageMargins left="0.2361111111111111" right="0.2361111111111111" top="0.69444444444444442" bottom="0.69444444444444442" header="0.41666666666666669" footer="0.41666666666666669"/>
  <pageSetup paperSize="9" scale="98" firstPageNumber="4294963191" orientation="portrait" useFirstPageNumber="1" r:id="rId1"/>
  <headerFooter>
    <oddHeader>&amp;L&amp;"Times New Roman CE,bold"&amp;10 Felületképzés (festés, mázolás, tapétázás, korrózióvédelem)</oddHeader>
  </headerFooter>
</worksheet>
</file>

<file path=xl/worksheets/sheet15.xml><?xml version="1.0" encoding="utf-8"?>
<worksheet xmlns="http://schemas.openxmlformats.org/spreadsheetml/2006/main" xmlns:r="http://schemas.openxmlformats.org/officeDocument/2006/relationships">
  <dimension ref="A1:I5"/>
  <sheetViews>
    <sheetView view="pageBreakPreview" zoomScaleSheetLayoutView="100" workbookViewId="0">
      <selection activeCell="G4" sqref="G4"/>
    </sheetView>
  </sheetViews>
  <sheetFormatPr defaultRowHeight="15"/>
  <cols>
    <col min="1" max="1" width="4.28515625" customWidth="1"/>
    <col min="2" max="2" width="9.28515625" customWidth="1"/>
    <col min="3" max="3" width="36.7109375" customWidth="1"/>
    <col min="4" max="5" width="6.7109375" customWidth="1"/>
    <col min="6" max="7" width="8.28515625" customWidth="1"/>
    <col min="8" max="9" width="10.28515625" customWidth="1"/>
  </cols>
  <sheetData>
    <row r="1" spans="1:9" ht="25.5">
      <c r="A1" s="7" t="s">
        <v>3</v>
      </c>
      <c r="B1" s="3" t="s">
        <v>4</v>
      </c>
      <c r="C1" s="3" t="s">
        <v>5</v>
      </c>
      <c r="D1" s="5" t="s">
        <v>6</v>
      </c>
      <c r="E1" s="3" t="s">
        <v>7</v>
      </c>
      <c r="F1" s="5" t="s">
        <v>8</v>
      </c>
      <c r="G1" s="5" t="s">
        <v>9</v>
      </c>
      <c r="H1" s="5" t="s">
        <v>10</v>
      </c>
      <c r="I1" s="5" t="s">
        <v>11</v>
      </c>
    </row>
    <row r="2" spans="1:9">
      <c r="A2" s="8"/>
      <c r="B2" s="1"/>
      <c r="C2" s="2"/>
      <c r="D2" s="6"/>
      <c r="E2" s="1"/>
      <c r="F2" s="14"/>
      <c r="G2" s="14"/>
      <c r="H2" s="14"/>
      <c r="I2" s="14"/>
    </row>
    <row r="3" spans="1:9" ht="165.75">
      <c r="A3" s="8">
        <v>2</v>
      </c>
      <c r="B3" s="85" t="s">
        <v>120</v>
      </c>
      <c r="C3" s="77" t="s">
        <v>123</v>
      </c>
      <c r="D3" s="6">
        <v>20</v>
      </c>
      <c r="E3" s="1" t="s">
        <v>15</v>
      </c>
      <c r="F3" s="14">
        <v>0</v>
      </c>
      <c r="G3" s="14">
        <v>0</v>
      </c>
      <c r="H3" s="73">
        <f>D3*F3</f>
        <v>0</v>
      </c>
      <c r="I3" s="73">
        <f>D3*G3</f>
        <v>0</v>
      </c>
    </row>
    <row r="4" spans="1:9">
      <c r="A4" s="8"/>
      <c r="B4" s="1"/>
      <c r="C4" s="77"/>
      <c r="D4" s="6"/>
      <c r="E4" s="1"/>
      <c r="F4" s="14"/>
      <c r="G4" s="14"/>
      <c r="H4" s="73"/>
      <c r="I4" s="73"/>
    </row>
    <row r="5" spans="1:9">
      <c r="A5" s="7"/>
      <c r="B5" s="3"/>
      <c r="C5" s="3" t="s">
        <v>13</v>
      </c>
      <c r="D5" s="5"/>
      <c r="E5" s="3"/>
      <c r="F5" s="15"/>
      <c r="G5" s="15"/>
      <c r="H5" s="15">
        <f>ROUND(SUM(H2:H4),0)</f>
        <v>0</v>
      </c>
      <c r="I5" s="15">
        <f>ROUND(SUM(I2:I4),0)</f>
        <v>0</v>
      </c>
    </row>
  </sheetData>
  <pageMargins left="0.7" right="0.7" top="0.75" bottom="0.75" header="0.3" footer="0.3"/>
  <pageSetup paperSize="9" scale="86" orientation="portrait" r:id="rId1"/>
</worksheet>
</file>

<file path=xl/worksheets/sheet16.xml><?xml version="1.0" encoding="utf-8"?>
<worksheet xmlns="http://schemas.openxmlformats.org/spreadsheetml/2006/main" xmlns:r="http://schemas.openxmlformats.org/officeDocument/2006/relationships">
  <sheetPr>
    <pageSetUpPr fitToPage="1"/>
  </sheetPr>
  <dimension ref="A1:I4"/>
  <sheetViews>
    <sheetView view="pageBreakPreview" zoomScaleSheetLayoutView="100" workbookViewId="0">
      <selection activeCell="G3" sqref="G3"/>
    </sheetView>
  </sheetViews>
  <sheetFormatPr defaultRowHeight="12.75"/>
  <cols>
    <col min="1" max="1" width="4.28515625" style="8" customWidth="1"/>
    <col min="2" max="2" width="9.28515625" style="1" customWidth="1"/>
    <col min="3" max="3" width="36.710937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ht="63.75">
      <c r="A2" s="8">
        <v>1</v>
      </c>
      <c r="B2" s="1" t="s">
        <v>87</v>
      </c>
      <c r="C2" s="2" t="s">
        <v>107</v>
      </c>
      <c r="D2" s="6">
        <v>1</v>
      </c>
      <c r="E2" s="1" t="s">
        <v>39</v>
      </c>
      <c r="F2" s="28">
        <v>0</v>
      </c>
      <c r="G2" s="28">
        <v>0</v>
      </c>
      <c r="H2" s="14">
        <f>ROUND(D2*F2, 0)</f>
        <v>0</v>
      </c>
      <c r="I2" s="14">
        <f>ROUND(D2*G2, 0)</f>
        <v>0</v>
      </c>
    </row>
    <row r="3" spans="1:9">
      <c r="F3" s="14"/>
      <c r="G3" s="14"/>
      <c r="H3" s="14"/>
      <c r="I3" s="14"/>
    </row>
    <row r="4" spans="1:9" s="9" customFormat="1">
      <c r="A4" s="7"/>
      <c r="B4" s="3"/>
      <c r="C4" s="3" t="s">
        <v>13</v>
      </c>
      <c r="D4" s="5"/>
      <c r="E4" s="3"/>
      <c r="F4" s="15"/>
      <c r="G4" s="15"/>
      <c r="H4" s="15">
        <f>ROUND(SUM(H2:H3),0)</f>
        <v>0</v>
      </c>
      <c r="I4" s="15">
        <f>ROUND(SUM(I2:I3),0)</f>
        <v>0</v>
      </c>
    </row>
  </sheetData>
  <pageMargins left="0.23622047244094491" right="0.23622047244094491" top="0.70866141732283472" bottom="0.70866141732283472" header="0.43307086614173229" footer="0.43307086614173229"/>
  <pageSetup paperSize="9" scale="98" firstPageNumber="4294963191" orientation="portrait" useFirstPageNumber="1" r:id="rId1"/>
  <headerFooter>
    <oddHeader>&amp;L&amp;"Times New Roman CE,bold"&amp;10 Elektromos energia ellátás, világítás</oddHeader>
  </headerFooter>
</worksheet>
</file>

<file path=xl/worksheets/sheet17.xml><?xml version="1.0" encoding="utf-8"?>
<worksheet xmlns="http://schemas.openxmlformats.org/spreadsheetml/2006/main" xmlns:r="http://schemas.openxmlformats.org/officeDocument/2006/relationships">
  <sheetPr>
    <pageSetUpPr fitToPage="1"/>
  </sheetPr>
  <dimension ref="A1:I4"/>
  <sheetViews>
    <sheetView view="pageBreakPreview" zoomScaleSheetLayoutView="100" workbookViewId="0">
      <selection activeCell="G3" sqref="G3"/>
    </sheetView>
  </sheetViews>
  <sheetFormatPr defaultRowHeight="12.75"/>
  <cols>
    <col min="1" max="1" width="4.28515625" style="8" customWidth="1"/>
    <col min="2" max="2" width="9.28515625" style="1" customWidth="1"/>
    <col min="3" max="3" width="36.7109375" style="1" customWidth="1"/>
    <col min="4" max="4" width="6.7109375" style="6" customWidth="1"/>
    <col min="5" max="5" width="6.7109375" style="1" customWidth="1"/>
    <col min="6" max="7" width="8.28515625" style="6" customWidth="1"/>
    <col min="8" max="9" width="10.28515625" style="6" customWidth="1"/>
    <col min="10" max="10" width="15.7109375" style="1" customWidth="1"/>
    <col min="11" max="16384" width="9.140625" style="1"/>
  </cols>
  <sheetData>
    <row r="1" spans="1:9" s="4" customFormat="1" ht="25.5">
      <c r="A1" s="7" t="s">
        <v>3</v>
      </c>
      <c r="B1" s="3" t="s">
        <v>4</v>
      </c>
      <c r="C1" s="3" t="s">
        <v>5</v>
      </c>
      <c r="D1" s="5" t="s">
        <v>6</v>
      </c>
      <c r="E1" s="3" t="s">
        <v>7</v>
      </c>
      <c r="F1" s="5" t="s">
        <v>8</v>
      </c>
      <c r="G1" s="5" t="s">
        <v>9</v>
      </c>
      <c r="H1" s="5" t="s">
        <v>10</v>
      </c>
      <c r="I1" s="5" t="s">
        <v>11</v>
      </c>
    </row>
    <row r="2" spans="1:9" ht="38.25">
      <c r="A2" s="8">
        <v>1</v>
      </c>
      <c r="B2" s="1" t="s">
        <v>44</v>
      </c>
      <c r="C2" s="25" t="s">
        <v>151</v>
      </c>
      <c r="D2" s="6">
        <v>1</v>
      </c>
      <c r="E2" s="1" t="s">
        <v>39</v>
      </c>
      <c r="F2" s="28">
        <v>0</v>
      </c>
      <c r="G2" s="28">
        <v>0</v>
      </c>
      <c r="H2" s="14">
        <f>ROUND(D2*F2, 0)</f>
        <v>0</v>
      </c>
      <c r="I2" s="14">
        <f>ROUND(D2*G2, 0)</f>
        <v>0</v>
      </c>
    </row>
    <row r="3" spans="1:9">
      <c r="F3" s="14"/>
      <c r="G3" s="14"/>
      <c r="H3" s="14"/>
      <c r="I3" s="14"/>
    </row>
    <row r="4" spans="1:9" s="9" customFormat="1">
      <c r="A4" s="7"/>
      <c r="B4" s="3"/>
      <c r="C4" s="3" t="s">
        <v>13</v>
      </c>
      <c r="D4" s="5"/>
      <c r="E4" s="3"/>
      <c r="F4" s="15"/>
      <c r="G4" s="15"/>
      <c r="H4" s="15">
        <f>ROUND(SUM(H2:H3),0)</f>
        <v>0</v>
      </c>
      <c r="I4" s="15">
        <f>ROUND(SUM(I2:I3),0)</f>
        <v>0</v>
      </c>
    </row>
  </sheetData>
  <pageMargins left="0.23622047244094491" right="0.23622047244094491" top="0.70866141732283472" bottom="0.70866141732283472" header="0.43307086614173229" footer="0.43307086614173229"/>
  <pageSetup paperSize="9" scale="98" firstPageNumber="4294963191" orientation="portrait" useFirstPageNumber="1" r:id="rId1"/>
  <headerFooter>
    <oddHeader>&amp;L&amp;"Times New Roman CE,bold"&amp;10 Általános épületgépészeti szerelés</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17</vt:i4>
      </vt:variant>
      <vt:variant>
        <vt:lpstr>Névvel ellátott tartományok</vt:lpstr>
      </vt:variant>
      <vt:variant>
        <vt:i4>3</vt:i4>
      </vt:variant>
    </vt:vector>
  </HeadingPairs>
  <TitlesOfParts>
    <vt:vector size="20" baseType="lpstr">
      <vt:lpstr>Záradék</vt:lpstr>
      <vt:lpstr>Összesítő</vt:lpstr>
      <vt:lpstr>Zsaluzás és állványozás</vt:lpstr>
      <vt:lpstr>Irtás, föld- és sziklamunka</vt:lpstr>
      <vt:lpstr>Helyszíni beton és vasbeton mun</vt:lpstr>
      <vt:lpstr>Ácsmunka</vt:lpstr>
      <vt:lpstr>Vakolás és rabicolás</vt:lpstr>
      <vt:lpstr>Égéstermék elvezető berendezése</vt:lpstr>
      <vt:lpstr>Tetőfedés</vt:lpstr>
      <vt:lpstr>Burkolás</vt:lpstr>
      <vt:lpstr>Bádogozás</vt:lpstr>
      <vt:lpstr>Asztalosszerkezetek elhelyezése</vt:lpstr>
      <vt:lpstr>Lakatos szerkezetek</vt:lpstr>
      <vt:lpstr>Felületképzés (festés, mázolás,</vt:lpstr>
      <vt:lpstr>Szigetelés</vt:lpstr>
      <vt:lpstr>Elektromos energia ellátás, vil</vt:lpstr>
      <vt:lpstr>Általános épületgépészeti szere</vt:lpstr>
      <vt:lpstr>Ácsmunka!Nyomtatási_terület</vt:lpstr>
      <vt:lpstr>'Helyszíni beton és vasbeton mun'!Nyomtatási_terület</vt:lpstr>
      <vt:lpstr>Záradék!Nyomtatási_terület</vt:lpstr>
    </vt:vector>
  </TitlesOfParts>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felhasználó</cp:lastModifiedBy>
  <cp:lastPrinted>2015-12-22T12:28:47Z</cp:lastPrinted>
  <dcterms:created xsi:type="dcterms:W3CDTF">2015-02-24T10:01:11Z</dcterms:created>
  <dcterms:modified xsi:type="dcterms:W3CDTF">2016-01-19T06:41:24Z</dcterms:modified>
</cp:coreProperties>
</file>